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1575" windowWidth="12945" windowHeight="3630" tabRatio="935" activeTab="5"/>
  </bookViews>
  <sheets>
    <sheet name="TOP" sheetId="1" r:id="rId1"/>
    <sheet name="調査用紙" sheetId="2" state="hidden" r:id="rId2"/>
    <sheet name="選手変更届" sheetId="3" state="hidden" r:id="rId3"/>
    <sheet name="選手一覧" sheetId="4" r:id="rId4"/>
    <sheet name="選抜S本戦" sheetId="5" state="hidden" r:id="rId5"/>
    <sheet name="選抜S予選" sheetId="6" r:id="rId6"/>
    <sheet name="インドア_ダブルス" sheetId="7" state="hidden" r:id="rId7"/>
    <sheet name="高校交流戦①" sheetId="8" state="hidden" r:id="rId8"/>
    <sheet name="高校交流戦②" sheetId="9" state="hidden" r:id="rId9"/>
    <sheet name="秋_調査推薦" sheetId="10" state="hidden" r:id="rId10"/>
    <sheet name="秋_ダブルス①" sheetId="11" state="hidden" r:id="rId11"/>
    <sheet name="秋_ダブルス②" sheetId="12" state="hidden" r:id="rId12"/>
    <sheet name="秋_団体" sheetId="13" state="hidden" r:id="rId13"/>
    <sheet name="レークカップS" sheetId="14" state="hidden" r:id="rId14"/>
    <sheet name="新人S" sheetId="15" r:id="rId15"/>
    <sheet name="夏_ダブルス①" sheetId="16" state="hidden" r:id="rId16"/>
    <sheet name="夏_ダブルス②" sheetId="17" state="hidden" r:id="rId17"/>
    <sheet name="夏_団体" sheetId="18" state="hidden" r:id="rId18"/>
    <sheet name="春_ダブルス①" sheetId="19" state="hidden" r:id="rId19"/>
    <sheet name="春_ダブルス②" sheetId="20" state="hidden" r:id="rId20"/>
    <sheet name="春_団体" sheetId="21" state="hidden" r:id="rId21"/>
    <sheet name="年齢対応表" sheetId="22" state="hidden" r:id="rId22"/>
    <sheet name="Sheet1" sheetId="23" state="hidden" r:id="rId23"/>
  </sheets>
  <definedNames>
    <definedName name="_xlnm.Print_Area" localSheetId="6">'インドア_ダブルス'!$B$2:$R$45</definedName>
    <definedName name="_xlnm.Print_Area" localSheetId="13">'レークカップS'!$B$2:$Q$32</definedName>
    <definedName name="_xlnm.Print_Area" localSheetId="15">'夏_ダブルス①'!$B$2:$R$45</definedName>
    <definedName name="_xlnm.Print_Area" localSheetId="16">'夏_ダブルス②'!$B$2:$R$44</definedName>
    <definedName name="_xlnm.Print_Area" localSheetId="17">'夏_団体'!$B$2:$P$28</definedName>
    <definedName name="_xlnm.Print_Area" localSheetId="7">'高校交流戦①'!$B$2:$R$45</definedName>
    <definedName name="_xlnm.Print_Area" localSheetId="8">'高校交流戦②'!$B$2:$R$44</definedName>
    <definedName name="_xlnm.Print_Area" localSheetId="10">'秋_ダブルス①'!$B$2:$R$45</definedName>
    <definedName name="_xlnm.Print_Area" localSheetId="11">'秋_ダブルス②'!$B$2:$R$44</definedName>
    <definedName name="_xlnm.Print_Area" localSheetId="12">'秋_団体'!$B$2:$P$28</definedName>
    <definedName name="_xlnm.Print_Area" localSheetId="9">'秋_調査推薦'!$B$2:$R$41</definedName>
    <definedName name="_xlnm.Print_Area" localSheetId="18">'春_ダブルス①'!$B$2:$R$45</definedName>
    <definedName name="_xlnm.Print_Area" localSheetId="19">'春_ダブルス②'!$B$2:$R$44</definedName>
    <definedName name="_xlnm.Print_Area" localSheetId="20">'春_団体'!$B$2:$P$28</definedName>
    <definedName name="_xlnm.Print_Area" localSheetId="14">'新人S'!$B$2:$Q$39</definedName>
    <definedName name="_xlnm.Print_Area" localSheetId="2">'選手変更届'!$A$1:$I$32</definedName>
    <definedName name="_xlnm.Print_Area" localSheetId="4">'選抜S本戦'!$B$2:$Q$34</definedName>
    <definedName name="_xlnm.Print_Area" localSheetId="5">'選抜S予選'!$B$2:$Q$34</definedName>
    <definedName name="_xlnm.Print_Area" localSheetId="1">'調査用紙'!$B$2:$X$41</definedName>
  </definedNames>
  <calcPr fullCalcOnLoad="1"/>
</workbook>
</file>

<file path=xl/sharedStrings.xml><?xml version="1.0" encoding="utf-8"?>
<sst xmlns="http://schemas.openxmlformats.org/spreadsheetml/2006/main" count="1527" uniqueCount="321">
  <si>
    <t>生年月日</t>
  </si>
  <si>
    <t>近畿・全国</t>
  </si>
  <si>
    <t>ペア</t>
  </si>
  <si>
    <t>学校名</t>
  </si>
  <si>
    <t>顧問氏名印</t>
  </si>
  <si>
    <t>印</t>
  </si>
  <si>
    <t>顧問連絡先</t>
  </si>
  <si>
    <t>№</t>
  </si>
  <si>
    <t>月</t>
  </si>
  <si>
    <t>学年</t>
  </si>
  <si>
    <t>上記の者は、本校在学生徒で、標記大会に出場することを認め、参加を申し込みます。</t>
  </si>
  <si>
    <t>平成　　　　年　　　　月　　　　日</t>
  </si>
  <si>
    <t>高等学校長</t>
  </si>
  <si>
    <t>学校枠</t>
  </si>
  <si>
    <t>高校</t>
  </si>
  <si>
    <t>ＦＡＸ送信</t>
  </si>
  <si>
    <t>人</t>
  </si>
  <si>
    <t>個　人　戦　選　手　（　強　者　順　）</t>
  </si>
  <si>
    <t>推薦</t>
  </si>
  <si>
    <t>申し込みペア数</t>
  </si>
  <si>
    <t>（提出日）</t>
  </si>
  <si>
    <t>○</t>
  </si>
  <si>
    <t>前回大会</t>
  </si>
  <si>
    <t>前々回大会</t>
  </si>
  <si>
    <t>☆戦績記入欄の対象大会</t>
  </si>
  <si>
    <t>春</t>
  </si>
  <si>
    <t>夏</t>
  </si>
  <si>
    <t>秋</t>
  </si>
  <si>
    <t>インドア</t>
  </si>
  <si>
    <t>交流戦</t>
  </si>
  <si>
    <t>冬</t>
  </si>
  <si>
    <t>（不要）</t>
  </si>
  <si>
    <t>A</t>
  </si>
  <si>
    <t>A</t>
  </si>
  <si>
    <t>B</t>
  </si>
  <si>
    <t>B</t>
  </si>
  <si>
    <t>様式②-1</t>
  </si>
  <si>
    <t>県インドア</t>
  </si>
  <si>
    <t>秋季総体</t>
  </si>
  <si>
    <t>様式②-2</t>
  </si>
  <si>
    <t>学校名</t>
  </si>
  <si>
    <t>各大会ベスト32以上を記入</t>
  </si>
  <si>
    <t>近畿インドア</t>
  </si>
  <si>
    <t>近畿選手権　　ＩＨ</t>
  </si>
  <si>
    <t>合計</t>
  </si>
  <si>
    <t>男女</t>
  </si>
  <si>
    <t>←</t>
  </si>
  <si>
    <t>1位</t>
  </si>
  <si>
    <t>2位</t>
  </si>
  <si>
    <t>B4</t>
  </si>
  <si>
    <t>B8</t>
  </si>
  <si>
    <t>B16</t>
  </si>
  <si>
    <t>B32</t>
  </si>
  <si>
    <t>対象となる過去の大会結果を入力して下さい。</t>
  </si>
  <si>
    <t>氏</t>
  </si>
  <si>
    <t>名</t>
  </si>
  <si>
    <t>↑　近畿32以上</t>
  </si>
  <si>
    <t>↑　IH 64 以上</t>
  </si>
  <si>
    <t>様式①</t>
  </si>
  <si>
    <t>顧問名</t>
  </si>
  <si>
    <t>県　シ　ー　ド　推　薦　選　手</t>
  </si>
  <si>
    <t>★</t>
  </si>
  <si>
    <t>③総部員数</t>
  </si>
  <si>
    <t>ペア　</t>
  </si>
  <si>
    <r>
      <t>②予選出場本数　（</t>
    </r>
    <r>
      <rPr>
        <b/>
        <sz val="11"/>
        <color indexed="10"/>
        <rFont val="ＭＳ Ｐゴシック"/>
        <family val="3"/>
      </rPr>
      <t>推薦ペアは除く</t>
    </r>
    <r>
      <rPr>
        <b/>
        <sz val="11"/>
        <rFont val="ＭＳ Ｐゴシック"/>
        <family val="3"/>
      </rPr>
      <t>）</t>
    </r>
  </si>
  <si>
    <t>①推薦ペア申請数</t>
  </si>
  <si>
    <t>（2）個人戦出場数</t>
  </si>
  <si>
    <t>　先生</t>
  </si>
  <si>
    <t>年　　　月　　　日　</t>
  </si>
  <si>
    <t>（1）団体戦出場の有無（↓クリックしていずれかを選択して下さい）</t>
  </si>
  <si>
    <t>出　場　す　る</t>
  </si>
  <si>
    <t>出　場　し　な　い</t>
  </si>
  <si>
    <t>連絡先</t>
  </si>
  <si>
    <t>様式②－1</t>
  </si>
  <si>
    <t>様式②－2</t>
  </si>
  <si>
    <t>様式④</t>
  </si>
  <si>
    <t>大　会　名</t>
  </si>
  <si>
    <t>学　校　名</t>
  </si>
  <si>
    <t>高等学校</t>
  </si>
  <si>
    <t>監　督　名</t>
  </si>
  <si>
    <t>選　手　名</t>
  </si>
  <si>
    <t>上記の通り登録いたします。</t>
  </si>
  <si>
    <t>平成　　　年　　　月　　　日</t>
  </si>
  <si>
    <t>◎登録申し込みは必要事項を記入し、試合前に大会の競技責任者に提出すること。</t>
  </si>
  <si>
    <t>◎監督または顧問は下記のことを守って下さい。</t>
  </si>
  <si>
    <t>（←ベンチに入るものを監督とする）</t>
  </si>
  <si>
    <t>　    氏名はフルネームを記入のこと。</t>
  </si>
  <si>
    <t>春季総合体育大会</t>
  </si>
  <si>
    <t>■</t>
  </si>
  <si>
    <t>高等学校ソフトテニス部</t>
  </si>
  <si>
    <t>■　顧　問　名　簿</t>
  </si>
  <si>
    <t>２４年度より、名簿には住所・ＴＥＬ・は公開しておりません。（委員長のみが保管しています）</t>
  </si>
  <si>
    <t>顧　問　氏　名</t>
  </si>
  <si>
    <t>男女</t>
  </si>
  <si>
    <t>希望所属部名</t>
  </si>
  <si>
    <t>　　〒郵便番号　　　　　自宅住所</t>
  </si>
  <si>
    <t>自宅TEL</t>
  </si>
  <si>
    <t>携帯TEL</t>
  </si>
  <si>
    <t>メールアドレス</t>
  </si>
  <si>
    <t>名簿一覧表
への
アドレス公開</t>
  </si>
  <si>
    <r>
      <rPr>
        <sz val="8"/>
        <rFont val="ＭＳ Ｐゴシック"/>
        <family val="3"/>
      </rPr>
      <t>ふ　　り　　が　　な</t>
    </r>
    <r>
      <rPr>
        <sz val="11"/>
        <rFont val="ＭＳ Ｐゴシック"/>
        <family val="3"/>
      </rPr>
      <t xml:space="preserve">
氏　　　　　名</t>
    </r>
  </si>
  <si>
    <t>B = 男子
G = 女子</t>
  </si>
  <si>
    <r>
      <t>　　　</t>
    </r>
    <r>
      <rPr>
        <sz val="11"/>
        <color indexed="10"/>
        <rFont val="ＭＳ Ｐゴシック"/>
        <family val="3"/>
      </rPr>
      <t>非公開扱い
（郵便番号は－ハイフンなしで入力）</t>
    </r>
  </si>
  <si>
    <t>非公開扱い</t>
  </si>
  <si>
    <t>非公開扱い（休日を含む
緊急連絡先を記入願います）</t>
  </si>
  <si>
    <t>上段：公務用アドレス
下段：常時使用中のもの（あれば）</t>
  </si>
  <si>
    <t>〒</t>
  </si>
  <si>
    <t>＠shiga-ec.ed.jp　</t>
  </si>
  <si>
    <t>有　・　無</t>
  </si>
  <si>
    <t>所属部名は総務部・競技部・強化部・審判部・普及部から選んで下さい。
なお、各学校で同じ部署に重ならないように配置して下さい。</t>
  </si>
  <si>
    <t>男子部、女子部の顧問各1名は専門部からの連絡を受信できる
公務用アドレスを必ず書いて下さい。</t>
  </si>
  <si>
    <t>■　加　盟　校　調　査</t>
  </si>
  <si>
    <t>■　部　員　数　調　査</t>
  </si>
  <si>
    <t>■　コ ー ト 面 数 調 査</t>
  </si>
  <si>
    <t>日現在</t>
  </si>
  <si>
    <t>　今年度　男子部・女子部　の専門部加盟の有無　（どちらかに○印をして下さい）</t>
  </si>
  <si>
    <t>男　子</t>
  </si>
  <si>
    <t>女　子</t>
  </si>
  <si>
    <t>合　計</t>
  </si>
  <si>
    <t>男子部</t>
  </si>
  <si>
    <t>加盟する</t>
  </si>
  <si>
    <t>・　　　　加盟しない</t>
  </si>
  <si>
    <t>1年生</t>
  </si>
  <si>
    <t>面</t>
  </si>
  <si>
    <t>2年生</t>
  </si>
  <si>
    <t>女子部</t>
  </si>
  <si>
    <t>3年生</t>
  </si>
  <si>
    <t>【これにより加盟分担金が決定します】</t>
  </si>
  <si>
    <t>1加盟　：　\30,000</t>
  </si>
  <si>
    <t>総務</t>
  </si>
  <si>
    <t>G</t>
  </si>
  <si>
    <t>競技</t>
  </si>
  <si>
    <t>強化</t>
  </si>
  <si>
    <t>審判</t>
  </si>
  <si>
    <t>調査用紙</t>
  </si>
  <si>
    <t>県民体育大会</t>
  </si>
  <si>
    <t>団体戦登録書</t>
  </si>
  <si>
    <t>申込調査
（推薦ペア等予備調査用）</t>
  </si>
  <si>
    <t>顧問名簿・部員数・コート面数・加盟  調査用</t>
  </si>
  <si>
    <t>様式③</t>
  </si>
  <si>
    <t>秋季総合体育大会</t>
  </si>
  <si>
    <t>高校交流戦大会</t>
  </si>
  <si>
    <t>連盟登録番号</t>
  </si>
  <si>
    <t>男・女</t>
  </si>
  <si>
    <t>シート名</t>
  </si>
  <si>
    <t>選手一覧</t>
  </si>
  <si>
    <t>会員番号</t>
  </si>
  <si>
    <t>姓</t>
  </si>
  <si>
    <t>名</t>
  </si>
  <si>
    <t>姓ﾌﾘｶﾞﾅ</t>
  </si>
  <si>
    <t>名ﾌﾘｶﾞﾅ</t>
  </si>
  <si>
    <t>性別</t>
  </si>
  <si>
    <t>団体ID</t>
  </si>
  <si>
    <t>団体名</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</si>
  <si>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</si>
  <si>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</si>
  <si>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</si>
  <si>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</si>
  <si>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</si>
  <si>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</si>
  <si>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</si>
  <si>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</si>
  <si>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</si>
  <si>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</si>
  <si>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</si>
  <si>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</si>
  <si>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</si>
  <si>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</si>
  <si>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</si>
  <si>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</si>
  <si>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男</t>
  </si>
  <si>
    <t>高校生</t>
  </si>
  <si>
    <t>出場数</t>
  </si>
  <si>
    <t>生年月日</t>
  </si>
  <si>
    <t>年度</t>
  </si>
  <si>
    <t>2級</t>
  </si>
  <si>
    <t>新規(高校)</t>
  </si>
  <si>
    <t>総務・競技
強化・審判・一貫</t>
  </si>
  <si>
    <t>一貫</t>
  </si>
  <si>
    <t>フリガナ</t>
  </si>
  <si>
    <t>春 季 総 合 体 育 大 会</t>
  </si>
  <si>
    <t>A</t>
  </si>
  <si>
    <t xml:space="preserve">団　　体　　戦　　登　　録　　書      </t>
  </si>
  <si>
    <t xml:space="preserve">　　　　 </t>
  </si>
  <si>
    <t>　　　※ソフトテニス国際競技規則に従うこと。特に第１７条を遵守し、選手応援マナーについて責任を持つこと。</t>
  </si>
  <si>
    <t>　　　　 入る前のみとする。</t>
  </si>
  <si>
    <t>　　　※選手へのコーチはサイドチェンジ（ただし、ファイナルゲームのサイドチェンジは除く）とファイナルゲームに</t>
  </si>
  <si>
    <t>（3）下の表に県シードに推薦するペアの詳細を記入してください　　　</t>
  </si>
  <si>
    <t>（推薦ペア：前回大会、前々回大会などで上位に入りポイントを持っているペア）</t>
  </si>
  <si>
    <t>表示フラグ</t>
  </si>
  <si>
    <t>印刷して、団体戦当日の朝、受付に提出</t>
  </si>
  <si>
    <t>高 等 学 校</t>
  </si>
  <si>
    <t>日本連盟
登録番号</t>
  </si>
  <si>
    <t>太郎</t>
  </si>
  <si>
    <t>近江</t>
  </si>
  <si>
    <t>タロウ</t>
  </si>
  <si>
    <t>オウミ</t>
  </si>
  <si>
    <t>滋賀工業高等学校</t>
  </si>
  <si>
    <t>2級</t>
  </si>
  <si>
    <t>二郎太</t>
  </si>
  <si>
    <t>女　　　子</t>
  </si>
  <si>
    <t>男　　　子</t>
  </si>
  <si>
    <t>琵琶湖</t>
  </si>
  <si>
    <t>ジロウタ</t>
  </si>
  <si>
    <t>申し込み数</t>
  </si>
  <si>
    <t>レークカップ
高校シングルス研修大会</t>
  </si>
  <si>
    <t>県選抜インドア大会
（ダブルス）</t>
  </si>
  <si>
    <t>出場</t>
  </si>
  <si>
    <t>春季総体</t>
  </si>
  <si>
    <t>近畿選手権</t>
  </si>
  <si>
    <t>　秋季総合体育大会申込調査</t>
  </si>
  <si>
    <t>夏（県体）</t>
  </si>
  <si>
    <t>県民体育大会</t>
  </si>
  <si>
    <t>レークカップ高校シングルス研修大会申込書</t>
  </si>
  <si>
    <t>連盟
シングルス</t>
  </si>
  <si>
    <t>日本ソフトテニス連盟登録者一覧（申込書作成時に参照されます）
※日本連盟会員登録時のCSVファイルの内容をそのままコピーして下さい。
　これをすることで、各申込書の登録番号を打つだけで氏名、生年月日、学年が
　自動で表示されます。</t>
  </si>
  <si>
    <t>■　団体戦出場の有無</t>
  </si>
  <si>
    <t>宛</t>
  </si>
  <si>
    <t>F A X</t>
  </si>
  <si>
    <t>※ポイントの高い順、学校強者順に入力してください。</t>
  </si>
  <si>
    <t>出場する</t>
  </si>
  <si>
    <t>出場しない</t>
  </si>
  <si>
    <t>　</t>
  </si>
  <si>
    <t>送信元</t>
  </si>
  <si>
    <t>県インドア
（中学夏季）</t>
  </si>
  <si>
    <t>秋季総体
（中学春季）</t>
  </si>
  <si>
    <t>近畿インドア
（中学近畿）</t>
  </si>
  <si>
    <t>新1年生のポイントについて</t>
  </si>
  <si>
    <t>中学夏季</t>
  </si>
  <si>
    <t>中学春季</t>
  </si>
  <si>
    <t>春季総合体育大会申込書</t>
  </si>
  <si>
    <t>県民体育大会申込書</t>
  </si>
  <si>
    <t>秋季総合体育大会申込書</t>
  </si>
  <si>
    <t>下記の理由により選手を変更いたしますのでよろしくお願いいたします。</t>
  </si>
  <si>
    <t>2.</t>
  </si>
  <si>
    <t>3.</t>
  </si>
  <si>
    <t>4.</t>
  </si>
  <si>
    <t>5.</t>
  </si>
  <si>
    <t>大会名</t>
  </si>
  <si>
    <t>種別</t>
  </si>
  <si>
    <t>申込選手名</t>
  </si>
  <si>
    <t>変更選手名</t>
  </si>
  <si>
    <t>変更理由</t>
  </si>
  <si>
    <t>※選手変更については「競技部連絡」の「選手変更」による</t>
  </si>
  <si>
    <t>1.</t>
  </si>
  <si>
    <t>　選手変更願（個人戦用）</t>
  </si>
  <si>
    <t>平成　　年　　月　　日</t>
  </si>
  <si>
    <t>許可</t>
  </si>
  <si>
    <t>不許可</t>
  </si>
  <si>
    <t>大会競技委員長</t>
  </si>
  <si>
    <t>　競技部確認欄</t>
  </si>
  <si>
    <t>様式⑤</t>
  </si>
  <si>
    <t>大 会 競 技 委 員 長　様</t>
  </si>
  <si>
    <t>顧　問</t>
  </si>
  <si>
    <t>男　　子　　　　・　　　　女　　子</t>
  </si>
  <si>
    <t>平成28年度 顧問名簿・部員数・コート面数・加盟  調査</t>
  </si>
  <si>
    <t>選手変更届</t>
  </si>
  <si>
    <t>男・女</t>
  </si>
  <si>
    <t>№</t>
  </si>
  <si>
    <t>ビワコ</t>
  </si>
  <si>
    <r>
      <t>②その他出場本数　（</t>
    </r>
    <r>
      <rPr>
        <b/>
        <sz val="11"/>
        <color indexed="10"/>
        <rFont val="ＭＳ Ｐゴシック"/>
        <family val="3"/>
      </rPr>
      <t>推薦ペアは除く</t>
    </r>
    <r>
      <rPr>
        <b/>
        <sz val="11"/>
        <rFont val="ＭＳ Ｐゴシック"/>
        <family val="3"/>
      </rPr>
      <t>）</t>
    </r>
  </si>
  <si>
    <t>顧 問 名</t>
  </si>
  <si>
    <t>高 等 学 校　</t>
  </si>
  <si>
    <t>県 民 体 育 大 会</t>
  </si>
  <si>
    <t>秋 季 総 合 体 育 大 会</t>
  </si>
  <si>
    <t>（1）出場数</t>
  </si>
  <si>
    <t>上記の者は、本校在学生徒で、標記大会に出場することを認め、参加を申し込みます。</t>
  </si>
  <si>
    <r>
      <rPr>
        <b/>
        <sz val="14"/>
        <rFont val="ＭＳ Ｐ明朝"/>
        <family val="1"/>
      </rPr>
      <t>県選抜シングルス大会</t>
    </r>
    <r>
      <rPr>
        <b/>
        <sz val="18"/>
        <rFont val="ＭＳ Ｐ明朝"/>
        <family val="1"/>
      </rPr>
      <t>（本戦）</t>
    </r>
    <r>
      <rPr>
        <b/>
        <sz val="14"/>
        <rFont val="ＭＳ Ｐ明朝"/>
        <family val="1"/>
      </rPr>
      <t>申込書</t>
    </r>
  </si>
  <si>
    <t>出場組数</t>
  </si>
  <si>
    <t>県選抜インドア大会（ダブルス）申込書</t>
  </si>
  <si>
    <t>大会前に選手変更が生じた場合に使用して下さい。
必要事項を入力頂き、大会当日に競技部へ提出して下さい。</t>
  </si>
  <si>
    <t>ダブルス大会申込書（No.1～12）</t>
  </si>
  <si>
    <t>ダブルス大会申込書（No.13～30）
（13ペア以上の申込時のみ使用）</t>
  </si>
  <si>
    <t>シングルス大会申込書（No.1～10）</t>
  </si>
  <si>
    <t>新人シングルス出場数</t>
  </si>
  <si>
    <t>新人大会
出場希望</t>
  </si>
  <si>
    <t>研修大会
出場希望</t>
  </si>
  <si>
    <t>5
6</t>
  </si>
  <si>
    <t>送信者</t>
  </si>
  <si>
    <t>先生</t>
  </si>
  <si>
    <t>近畿インドア
（中学全中）</t>
  </si>
  <si>
    <t>※ベスト４以上を記入</t>
  </si>
  <si>
    <t>※出場も記入</t>
  </si>
  <si>
    <t>全国中学生</t>
  </si>
  <si>
    <t>高 校 交 流 戦 大 会 申 込 書</t>
  </si>
  <si>
    <t>申込書</t>
  </si>
  <si>
    <t>※校内強者順に入力してください。それぞれ出場を希望される大会（①or②）に○をつけて下さい。</t>
  </si>
  <si>
    <t>新1年生のポイントについて（春季総体のみ）</t>
  </si>
  <si>
    <t>中学1位</t>
  </si>
  <si>
    <t>中学2位</t>
  </si>
  <si>
    <t>全中1位</t>
  </si>
  <si>
    <t>全中2位</t>
  </si>
  <si>
    <t>全中B4</t>
  </si>
  <si>
    <t>中学B4</t>
  </si>
  <si>
    <t>全中B8</t>
  </si>
  <si>
    <t>全中出場</t>
  </si>
  <si>
    <t>※ポイントの高い順、校内強者順に入力してください。</t>
  </si>
  <si>
    <t>様式②</t>
  </si>
  <si>
    <t>全中（出場/８以上）</t>
  </si>
  <si>
    <t>予選</t>
  </si>
  <si>
    <t>本戦</t>
  </si>
  <si>
    <t>①出場ペア数</t>
  </si>
  <si>
    <t>②総部員数</t>
  </si>
  <si>
    <t>3位</t>
  </si>
  <si>
    <t>4位</t>
  </si>
  <si>
    <t>B12</t>
  </si>
  <si>
    <t>男子　八幡工業　川嶋宛    ssta@mopera.net</t>
  </si>
  <si>
    <t>女子　八幡商業　吉田宛　 yoshida@hassho-ch.ed.jp</t>
  </si>
  <si>
    <t>Mail</t>
  </si>
  <si>
    <t>県選抜インドア
（ダブルス）</t>
  </si>
  <si>
    <t>県選抜インドア大会
（シングルス予選本戦）</t>
  </si>
  <si>
    <r>
      <rPr>
        <b/>
        <sz val="14"/>
        <rFont val="ＭＳ Ｐ明朝"/>
        <family val="1"/>
      </rPr>
      <t>県選抜シングルス大会</t>
    </r>
    <r>
      <rPr>
        <b/>
        <sz val="18"/>
        <rFont val="ＭＳ Ｐ明朝"/>
        <family val="1"/>
      </rPr>
      <t>（予選本戦）</t>
    </r>
    <r>
      <rPr>
        <b/>
        <sz val="14"/>
        <rFont val="ＭＳ Ｐ明朝"/>
        <family val="1"/>
      </rPr>
      <t>申込書</t>
    </r>
  </si>
  <si>
    <t>推薦枠</t>
  </si>
  <si>
    <t>県選抜インドア（ダブルス）大会にてB16以上に入った選手は、予選免除での本戦への参加資格が与えられます。</t>
  </si>
  <si>
    <t>全中（個人）
（出場or８以上）</t>
  </si>
  <si>
    <t xml:space="preserve">高校シングルス新人大会
</t>
  </si>
  <si>
    <t>県高校シングルス新人大会</t>
  </si>
  <si>
    <t>Ver.1(20170816)</t>
  </si>
  <si>
    <t>春季大会
成績</t>
  </si>
  <si>
    <t>夏季大会
成績</t>
  </si>
  <si>
    <t>秋季
総体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</si>
</sst>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　&quot;000\-0000"/>
    <numFmt numFmtId="177" formatCode="000\-0000"/>
    <numFmt numFmtId="178" formatCode="mmm\-yyyy"/>
    <numFmt numFmtId="179" formatCode="[$-411]ggge&quot;年&quot;m&quot;月&quot;d&quot;日&quot;;@"/>
  </numFmts>
  <fonts count="100">
    <font>
      <sz val="11"/>
      <name val="ＭＳ Ｐゴシック"/>
      <family val="3"/>
    </font>
    <font>
      <sz val="6"/>
      <name val="ＭＳ Ｐゴシック"/>
      <family val="3"/>
    </font>
    <font>
      <sz val="18"/>
      <name val="ＭＳ Ｐゴシック"/>
      <family val="3"/>
    </font>
    <font>
      <b/>
      <sz val="14"/>
      <name val="ＭＳ Ｐゴシック"/>
      <family val="3"/>
    </font>
    <font>
      <sz val="16"/>
      <name val="ＭＳ Ｐゴシック"/>
      <family val="3"/>
    </font>
    <font>
      <sz val="12"/>
      <name val="ＭＳ Ｐゴシック"/>
      <family val="3"/>
    </font>
    <font>
      <b/>
      <sz val="12"/>
      <name val="ＭＳ Ｐゴシック"/>
      <family val="3"/>
    </font>
    <font>
      <b/>
      <sz val="22"/>
      <name val="ＭＳ Ｐゴシック"/>
      <family val="3"/>
    </font>
    <font>
      <sz val="20"/>
      <name val="ＭＳ Ｐゴシック"/>
      <family val="3"/>
    </font>
    <font>
      <b/>
      <sz val="11"/>
      <name val="ＭＳ Ｐゴシック"/>
      <family val="3"/>
    </font>
    <font>
      <sz val="14"/>
      <name val="ＭＳ Ｐゴシック"/>
      <family val="3"/>
    </font>
    <font>
      <sz val="22"/>
      <name val="ＭＳ Ｐゴシック"/>
      <family val="3"/>
    </font>
    <font>
      <b/>
      <sz val="16"/>
      <name val="ＭＳ Ｐゴシック"/>
      <family val="3"/>
    </font>
    <font>
      <sz val="10"/>
      <name val="ＭＳ Ｐゴシック"/>
      <family val="3"/>
    </font>
    <font>
      <sz val="9"/>
      <name val="ＭＳ Ｐゴシック"/>
      <family val="3"/>
    </font>
    <font>
      <sz val="8"/>
      <name val="ＭＳ Ｐゴシック"/>
      <family val="3"/>
    </font>
    <font>
      <b/>
      <sz val="9"/>
      <name val="ＭＳ Ｐゴシック"/>
      <family val="3"/>
    </font>
    <font>
      <b/>
      <sz val="11"/>
      <color indexed="10"/>
      <name val="ＭＳ Ｐゴシック"/>
      <family val="3"/>
    </font>
    <font>
      <sz val="18"/>
      <name val="ＭＳ Ｐ明朝"/>
      <family val="1"/>
    </font>
    <font>
      <b/>
      <sz val="16"/>
      <name val="ＭＳ Ｐ明朝"/>
      <family val="1"/>
    </font>
    <font>
      <b/>
      <sz val="18"/>
      <name val="ＭＳ Ｐ明朝"/>
      <family val="1"/>
    </font>
    <font>
      <b/>
      <sz val="14"/>
      <name val="ＭＳ Ｐ明朝"/>
      <family val="1"/>
    </font>
    <font>
      <sz val="11"/>
      <name val="ＭＳ Ｐ明朝"/>
      <family val="1"/>
    </font>
    <font>
      <b/>
      <u val="single"/>
      <sz val="11"/>
      <name val="ＭＳ Ｐゴシック"/>
      <family val="3"/>
    </font>
    <font>
      <b/>
      <sz val="22"/>
      <name val="ＭＳ Ｐ明朝"/>
      <family val="1"/>
    </font>
    <font>
      <b/>
      <sz val="10"/>
      <name val="ＭＳ Ｐゴシック"/>
      <family val="3"/>
    </font>
    <font>
      <sz val="11"/>
      <color indexed="10"/>
      <name val="ＭＳ Ｐゴシック"/>
      <family val="3"/>
    </font>
    <font>
      <sz val="24"/>
      <name val="ＭＳ Ｐゴシック"/>
      <family val="3"/>
    </font>
    <font>
      <sz val="20"/>
      <name val="ＭＳ Ｐ明朝"/>
      <family val="1"/>
    </font>
    <font>
      <b/>
      <sz val="18"/>
      <name val="ＭＳ Ｐゴシック"/>
      <family val="3"/>
    </font>
    <font>
      <sz val="36"/>
      <name val="ＭＳ Ｐゴシック"/>
      <family val="3"/>
    </font>
    <font>
      <b/>
      <sz val="10"/>
      <name val="ＭＳ Ｐ明朝"/>
      <family val="1"/>
    </font>
    <font>
      <b/>
      <sz val="26"/>
      <name val="ＭＳ Ｐ明朝"/>
      <family val="1"/>
    </font>
    <font>
      <b/>
      <sz val="24"/>
      <name val="ＭＳ Ｐ明朝"/>
      <family val="1"/>
    </font>
    <font>
      <b/>
      <sz val="11"/>
      <name val="ＭＳ Ｐ明朝"/>
      <family val="1"/>
    </font>
    <font>
      <sz val="14"/>
      <name val="ＭＳ Ｐ明朝"/>
      <family val="1"/>
    </font>
    <font>
      <sz val="12"/>
      <name val="ＭＳ ゴシック"/>
      <family val="3"/>
    </font>
    <font>
      <b/>
      <sz val="24"/>
      <name val="ＭＳ Ｐゴシック"/>
      <family val="3"/>
    </font>
    <font>
      <sz val="11"/>
      <name val="ＭＳ 明朝"/>
      <family val="1"/>
    </font>
    <font>
      <b/>
      <sz val="20"/>
      <name val="ＭＳ 明朝"/>
      <family val="1"/>
    </font>
    <font>
      <sz val="12"/>
      <name val="ＭＳ 明朝"/>
      <family val="1"/>
    </font>
    <font>
      <sz val="18"/>
      <name val="ＭＳ 明朝"/>
      <family val="1"/>
    </font>
    <font>
      <sz val="10"/>
      <name val="ＭＳ 明朝"/>
      <family val="1"/>
    </font>
    <font>
      <sz val="14"/>
      <name val="ＭＳ 明朝"/>
      <family val="1"/>
    </font>
    <font>
      <b/>
      <sz val="12"/>
      <name val="ＭＳ Ｐ明朝"/>
      <family val="1"/>
    </font>
    <font>
      <b/>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AR P丸ゴシック体M"/>
      <family val="3"/>
    </font>
    <font>
      <sz val="11"/>
      <color indexed="47"/>
      <name val="ＭＳ Ｐゴシック"/>
      <family val="3"/>
    </font>
    <font>
      <b/>
      <sz val="18"/>
      <color indexed="10"/>
      <name val="ＭＳ Ｐゴシック"/>
      <family val="3"/>
    </font>
    <font>
      <sz val="11"/>
      <color indexed="45"/>
      <name val="ＭＳ Ｐゴシック"/>
      <family val="3"/>
    </font>
    <font>
      <b/>
      <u val="single"/>
      <sz val="18"/>
      <color indexed="10"/>
      <name val="ＭＳ Ｐゴシック"/>
      <family val="3"/>
    </font>
    <font>
      <sz val="11"/>
      <color indexed="23"/>
      <name val="ＭＳ Ｐゴシック"/>
      <family val="3"/>
    </font>
    <font>
      <b/>
      <sz val="20"/>
      <color indexed="10"/>
      <name val="ＭＳ Ｐゴシック"/>
      <family val="3"/>
    </font>
    <font>
      <b/>
      <sz val="20"/>
      <color indexed="56"/>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AR P丸ゴシック体M"/>
      <family val="3"/>
    </font>
    <font>
      <sz val="11"/>
      <color theme="9" tint="0.7999799847602844"/>
      <name val="ＭＳ Ｐゴシック"/>
      <family val="3"/>
    </font>
    <font>
      <sz val="11"/>
      <color rgb="FFFF0000"/>
      <name val="ＭＳ Ｐゴシック"/>
      <family val="3"/>
    </font>
    <font>
      <b/>
      <sz val="18"/>
      <color rgb="FFFF0000"/>
      <name val="ＭＳ Ｐゴシック"/>
      <family val="3"/>
    </font>
    <font>
      <b/>
      <sz val="11"/>
      <color rgb="FFFF0000"/>
      <name val="ＭＳ Ｐゴシック"/>
      <family val="3"/>
    </font>
    <font>
      <sz val="11"/>
      <color theme="5" tint="0.7999799847602844"/>
      <name val="ＭＳ Ｐゴシック"/>
      <family val="3"/>
    </font>
    <font>
      <b/>
      <u val="single"/>
      <sz val="18"/>
      <color rgb="FFFF0000"/>
      <name val="ＭＳ Ｐゴシック"/>
      <family val="3"/>
    </font>
    <font>
      <sz val="11"/>
      <color theme="0" tint="-0.4999699890613556"/>
      <name val="ＭＳ Ｐゴシック"/>
      <family val="3"/>
    </font>
    <font>
      <b/>
      <sz val="20"/>
      <color theme="3"/>
      <name val="ＭＳ Ｐゴシック"/>
      <family val="3"/>
    </font>
    <font>
      <b/>
      <sz val="2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2F2F6"/>
        <bgColor indexed="64"/>
      </patternFill>
    </fill>
    <fill>
      <patternFill patternType="solid">
        <fgColor rgb="FFFFFF00"/>
        <bgColor indexed="64"/>
      </patternFill>
    </fill>
    <fill>
      <patternFill patternType="solid">
        <fgColor rgb="FF92D050"/>
        <bgColor indexed="64"/>
      </patternFill>
    </fill>
    <fill>
      <patternFill patternType="solid">
        <fgColor theme="0" tint="-0.3499799966812134"/>
        <bgColor indexed="64"/>
      </patternFill>
    </fill>
  </fills>
  <borders count="2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medium"/>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color indexed="63"/>
      </top>
      <bottom style="thin"/>
    </border>
    <border>
      <left style="medium"/>
      <right style="thin"/>
      <top style="medium"/>
      <bottom>
        <color indexed="63"/>
      </bottom>
    </border>
    <border>
      <left style="thin"/>
      <right style="thin"/>
      <top style="thin"/>
      <bottom style="hair"/>
    </border>
    <border>
      <left style="dashed"/>
      <right style="medium"/>
      <top style="thin"/>
      <bottom style="hair"/>
    </border>
    <border>
      <left>
        <color indexed="63"/>
      </left>
      <right style="medium"/>
      <top style="thin"/>
      <bottom style="hair"/>
    </border>
    <border>
      <left style="thin"/>
      <right style="thin"/>
      <top style="hair"/>
      <bottom>
        <color indexed="63"/>
      </bottom>
    </border>
    <border>
      <left style="dashed"/>
      <right style="medium"/>
      <top style="hair"/>
      <bottom style="thin"/>
    </border>
    <border>
      <left>
        <color indexed="63"/>
      </left>
      <right style="medium"/>
      <top style="hair"/>
      <bottom style="thin"/>
    </border>
    <border>
      <left style="thin"/>
      <right style="thin"/>
      <top>
        <color indexed="63"/>
      </top>
      <bottom style="hair"/>
    </border>
    <border>
      <left style="thin"/>
      <right style="thin"/>
      <top style="hair"/>
      <bottom style="thin"/>
    </border>
    <border>
      <left style="thin"/>
      <right>
        <color indexed="63"/>
      </right>
      <top style="medium"/>
      <bottom style="thin"/>
    </border>
    <border>
      <left>
        <color indexed="63"/>
      </left>
      <right style="thin"/>
      <top style="medium"/>
      <bottom style="thin"/>
    </border>
    <border>
      <left style="dashed"/>
      <right style="medium"/>
      <top>
        <color indexed="63"/>
      </top>
      <bottom style="hair"/>
    </border>
    <border>
      <left>
        <color indexed="63"/>
      </left>
      <right style="medium"/>
      <top>
        <color indexed="63"/>
      </top>
      <bottom style="hair"/>
    </border>
    <border>
      <left style="dashed"/>
      <right style="medium"/>
      <top style="hair"/>
      <bottom>
        <color indexed="63"/>
      </bottom>
    </border>
    <border>
      <left>
        <color indexed="63"/>
      </left>
      <right style="medium"/>
      <top style="hair"/>
      <bottom>
        <color indexed="63"/>
      </bottom>
    </border>
    <border>
      <left style="thin"/>
      <right style="thin"/>
      <top style="hair"/>
      <bottom style="medium"/>
    </border>
    <border>
      <left style="dashed"/>
      <right style="medium"/>
      <top style="hair"/>
      <bottom style="medium"/>
    </border>
    <border>
      <left>
        <color indexed="63"/>
      </left>
      <right style="medium"/>
      <top style="hair"/>
      <bottom style="medium"/>
    </border>
    <border>
      <left style="dotted"/>
      <right style="dotted"/>
      <top>
        <color indexed="63"/>
      </top>
      <bottom>
        <color indexed="63"/>
      </bottom>
    </border>
    <border>
      <left style="medium"/>
      <right>
        <color indexed="63"/>
      </right>
      <top style="medium"/>
      <bottom style="medium"/>
    </border>
    <border>
      <left style="dotted"/>
      <right style="dotted"/>
      <top style="medium"/>
      <bottom style="medium"/>
    </border>
    <border>
      <left style="dotted"/>
      <right style="medium"/>
      <top style="medium"/>
      <bottom style="medium"/>
    </border>
    <border>
      <left style="medium"/>
      <right>
        <color indexed="63"/>
      </right>
      <top>
        <color indexed="63"/>
      </top>
      <bottom>
        <color indexed="63"/>
      </bottom>
    </border>
    <border>
      <left style="dotted"/>
      <right style="medium"/>
      <top>
        <color indexed="63"/>
      </top>
      <bottom>
        <color indexed="63"/>
      </bottom>
    </border>
    <border>
      <left style="double"/>
      <right style="dotted"/>
      <top style="medium"/>
      <bottom style="medium"/>
    </border>
    <border>
      <left style="double"/>
      <right style="dotted"/>
      <top>
        <color indexed="63"/>
      </top>
      <bottom>
        <color indexed="63"/>
      </bottom>
    </border>
    <border>
      <left style="medium"/>
      <right>
        <color indexed="63"/>
      </right>
      <top>
        <color indexed="63"/>
      </top>
      <bottom style="medium"/>
    </border>
    <border>
      <left style="double"/>
      <right style="dotted"/>
      <top>
        <color indexed="63"/>
      </top>
      <bottom style="medium"/>
    </border>
    <border>
      <left style="dotted"/>
      <right style="dotted"/>
      <top>
        <color indexed="63"/>
      </top>
      <bottom style="medium"/>
    </border>
    <border>
      <left style="dotted"/>
      <right style="medium"/>
      <top>
        <color indexed="63"/>
      </top>
      <bottom style="medium"/>
    </border>
    <border>
      <left style="medium"/>
      <right>
        <color indexed="63"/>
      </right>
      <top style="medium"/>
      <bottom style="double"/>
    </border>
    <border>
      <left style="double"/>
      <right style="dotted"/>
      <top style="medium"/>
      <bottom style="double"/>
    </border>
    <border>
      <left style="dotted"/>
      <right style="dotted"/>
      <top style="medium"/>
      <bottom style="double"/>
    </border>
    <border>
      <left style="dotted"/>
      <right style="medium"/>
      <top style="medium"/>
      <bottom style="double"/>
    </border>
    <border>
      <left>
        <color indexed="63"/>
      </left>
      <right>
        <color indexed="63"/>
      </right>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double"/>
    </border>
    <border>
      <left style="medium"/>
      <right style="thin"/>
      <top style="medium"/>
      <bottom style="medium"/>
    </border>
    <border>
      <left>
        <color indexed="63"/>
      </left>
      <right>
        <color indexed="63"/>
      </right>
      <top>
        <color indexed="63"/>
      </top>
      <bottom style="medium"/>
    </border>
    <border>
      <left>
        <color indexed="63"/>
      </left>
      <right>
        <color indexed="63"/>
      </right>
      <top style="double"/>
      <bottom style="dashDot"/>
    </border>
    <border>
      <left>
        <color indexed="63"/>
      </left>
      <right>
        <color indexed="63"/>
      </right>
      <top style="thin"/>
      <bottom>
        <color indexed="63"/>
      </bottom>
    </border>
    <border>
      <left style="thin"/>
      <right>
        <color indexed="63"/>
      </right>
      <top style="medium"/>
      <bottom>
        <color indexed="63"/>
      </bottom>
    </border>
    <border>
      <left style="dashed"/>
      <right style="medium"/>
      <top style="medium"/>
      <bottom>
        <color indexed="63"/>
      </bottom>
    </border>
    <border>
      <left style="medium"/>
      <right style="dashed"/>
      <top style="medium"/>
      <bottom>
        <color indexed="63"/>
      </bottom>
    </border>
    <border>
      <left style="thin"/>
      <right style="dotted"/>
      <top style="medium"/>
      <bottom style="double"/>
    </border>
    <border>
      <left style="thin"/>
      <right style="thin"/>
      <top style="thin"/>
      <bottom style="medium"/>
    </border>
    <border>
      <left style="thin"/>
      <right style="thin"/>
      <top style="medium"/>
      <bottom style="double"/>
    </border>
    <border>
      <left style="thin"/>
      <right style="thin"/>
      <top style="medium"/>
      <bottom style="thin"/>
    </border>
    <border>
      <left style="thin"/>
      <right style="thin"/>
      <top style="thin"/>
      <bottom style="double"/>
    </border>
    <border>
      <left style="thin"/>
      <right>
        <color indexed="63"/>
      </right>
      <top style="medium"/>
      <bottom style="hair"/>
    </border>
    <border>
      <left style="thin"/>
      <right style="medium"/>
      <top style="thin"/>
      <bottom style="medium"/>
    </border>
    <border>
      <left>
        <color indexed="63"/>
      </left>
      <right>
        <color indexed="63"/>
      </right>
      <top style="medium"/>
      <bottom style="double"/>
    </border>
    <border>
      <left style="thin"/>
      <right style="medium"/>
      <top style="medium"/>
      <bottom style="double"/>
    </border>
    <border>
      <left style="thin"/>
      <right style="medium"/>
      <top>
        <color indexed="63"/>
      </top>
      <bottom style="thin"/>
    </border>
    <border>
      <left style="thin"/>
      <right style="medium"/>
      <top style="thin"/>
      <bottom style="thin"/>
    </border>
    <border>
      <left style="thin"/>
      <right>
        <color indexed="63"/>
      </right>
      <top>
        <color indexed="63"/>
      </top>
      <bottom style="hair"/>
    </border>
    <border>
      <left style="thin"/>
      <right>
        <color indexed="63"/>
      </right>
      <top style="medium"/>
      <bottom style="medium"/>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style="thin"/>
      <right>
        <color indexed="63"/>
      </right>
      <top style="hair"/>
      <bottom style="medium"/>
    </border>
    <border>
      <left style="thin"/>
      <right style="medium"/>
      <top style="thin"/>
      <bottom style="hair"/>
    </border>
    <border>
      <left style="thin"/>
      <right style="medium"/>
      <top style="hair"/>
      <bottom>
        <color indexed="63"/>
      </bottom>
    </border>
    <border>
      <left style="thin"/>
      <right style="medium"/>
      <top style="hair"/>
      <bottom style="thin"/>
    </border>
    <border>
      <left style="thin"/>
      <right style="medium"/>
      <top>
        <color indexed="63"/>
      </top>
      <bottom style="hair"/>
    </border>
    <border>
      <left style="thin"/>
      <right style="medium"/>
      <top style="hair"/>
      <bottom style="medium"/>
    </border>
    <border>
      <left>
        <color indexed="63"/>
      </left>
      <right style="thin"/>
      <top style="medium"/>
      <bottom style="medium"/>
    </border>
    <border>
      <left style="thin"/>
      <right style="hair"/>
      <top style="thin"/>
      <bottom style="hair"/>
    </border>
    <border>
      <left style="hair"/>
      <right style="thin"/>
      <top style="thin"/>
      <bottom style="hair"/>
    </border>
    <border>
      <left style="thin"/>
      <right style="hair"/>
      <top style="hair"/>
      <bottom>
        <color indexed="63"/>
      </bottom>
    </border>
    <border>
      <left style="hair"/>
      <right style="thin"/>
      <top style="hair"/>
      <bottom>
        <color indexed="63"/>
      </bottom>
    </border>
    <border>
      <left style="thin"/>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style="thin"/>
      <right style="hair"/>
      <top style="hair"/>
      <bottom style="medium"/>
    </border>
    <border>
      <left style="hair"/>
      <right style="thin"/>
      <top style="hair"/>
      <bottom style="medium"/>
    </border>
    <border>
      <left style="thin"/>
      <right style="hair"/>
      <top style="thin"/>
      <bottom style="medium"/>
    </border>
    <border>
      <left style="hair"/>
      <right style="thin"/>
      <top style="thin"/>
      <bottom style="medium"/>
    </border>
    <border>
      <left style="medium"/>
      <right style="dotted"/>
      <top style="medium"/>
      <bottom style="medium"/>
    </border>
    <border>
      <left style="medium"/>
      <right style="thin"/>
      <top style="thin"/>
      <bottom>
        <color indexed="63"/>
      </bottom>
    </border>
    <border>
      <left style="thin"/>
      <right style="thin"/>
      <top>
        <color indexed="63"/>
      </top>
      <bottom style="thin"/>
    </border>
    <border>
      <left style="thin"/>
      <right style="thin"/>
      <top style="thin"/>
      <bottom style="thin"/>
    </border>
    <border>
      <left style="medium"/>
      <right style="thin"/>
      <top style="thin"/>
      <bottom style="medium"/>
    </border>
    <border>
      <left style="thin"/>
      <right style="thin"/>
      <top>
        <color indexed="63"/>
      </top>
      <bottom style="medium"/>
    </border>
    <border>
      <left style="thin"/>
      <right>
        <color indexed="63"/>
      </right>
      <top style="thin"/>
      <bottom style="thin"/>
    </border>
    <border>
      <left style="thin"/>
      <right style="hair"/>
      <top style="thin"/>
      <bottom style="thin"/>
    </border>
    <border>
      <left style="hair"/>
      <right style="thin"/>
      <top style="thin"/>
      <bottom style="thin"/>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dotted"/>
      <right style="medium"/>
      <top style="thin"/>
      <bottom style="thin"/>
    </border>
    <border>
      <left style="dotted"/>
      <right style="medium"/>
      <top style="thin"/>
      <bottom style="medium"/>
    </border>
    <border>
      <left style="thin"/>
      <right style="hair"/>
      <top style="hair"/>
      <bottom style="hair"/>
    </border>
    <border>
      <left style="hair"/>
      <right style="thin"/>
      <top style="hair"/>
      <bottom style="hair"/>
    </border>
    <border>
      <left style="thin"/>
      <right style="medium"/>
      <top style="hair"/>
      <bottom style="hair"/>
    </border>
    <border>
      <left style="medium"/>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color indexed="63"/>
      </right>
      <top>
        <color indexed="63"/>
      </top>
      <bottom style="thin"/>
    </border>
    <border>
      <left style="thin"/>
      <right style="medium"/>
      <top style="medium"/>
      <bottom style="thin"/>
    </border>
    <border>
      <left style="dashed"/>
      <right style="medium"/>
      <top style="medium"/>
      <bottom style="thin"/>
    </border>
    <border>
      <left style="medium"/>
      <right style="dashed"/>
      <top style="medium"/>
      <bottom style="thin"/>
    </border>
    <border>
      <left style="medium"/>
      <right style="thin"/>
      <top style="medium"/>
      <bottom style="thin"/>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style="medium"/>
      <right style="dotted"/>
      <top>
        <color indexed="63"/>
      </top>
      <bottom style="medium"/>
    </border>
    <border>
      <left style="dotted"/>
      <right style="medium"/>
      <top style="medium"/>
      <bottom style="thin"/>
    </border>
    <border>
      <left style="dotted"/>
      <right style="medium"/>
      <top style="medium"/>
      <bottom>
        <color indexed="63"/>
      </bottom>
    </border>
    <border>
      <left style="thin"/>
      <right>
        <color indexed="63"/>
      </right>
      <top style="medium"/>
      <bottom style="double"/>
    </border>
    <border>
      <left>
        <color indexed="63"/>
      </left>
      <right style="thin"/>
      <top style="medium"/>
      <bottom style="double"/>
    </border>
    <border>
      <left>
        <color indexed="63"/>
      </left>
      <right style="dotted"/>
      <top style="medium"/>
      <bottom style="double"/>
    </border>
    <border>
      <left style="medium"/>
      <right style="thin"/>
      <top>
        <color indexed="63"/>
      </top>
      <bottom>
        <color indexed="63"/>
      </bottom>
    </border>
    <border>
      <left style="thin"/>
      <right>
        <color indexed="63"/>
      </right>
      <top>
        <color indexed="63"/>
      </top>
      <bottom style="thin"/>
    </border>
    <border>
      <left style="thin"/>
      <right style="hair"/>
      <top>
        <color indexed="63"/>
      </top>
      <bottom style="thin"/>
    </border>
    <border>
      <left style="hair"/>
      <right style="thin"/>
      <top>
        <color indexed="63"/>
      </top>
      <bottom style="thin"/>
    </border>
    <border>
      <left style="thin"/>
      <right style="thin"/>
      <top style="medium"/>
      <bottom style="medium"/>
    </border>
    <border>
      <left style="thin"/>
      <right>
        <color indexed="63"/>
      </right>
      <top style="thin"/>
      <bottom>
        <color indexed="63"/>
      </bottom>
    </border>
    <border>
      <left style="thin"/>
      <right style="hair"/>
      <top style="thin"/>
      <bottom>
        <color indexed="63"/>
      </bottom>
    </border>
    <border>
      <left style="hair"/>
      <right style="thin"/>
      <top style="thin"/>
      <bottom>
        <color indexed="63"/>
      </bottom>
    </border>
    <border>
      <left style="thin"/>
      <right style="medium"/>
      <top style="thin"/>
      <bottom>
        <color indexed="63"/>
      </bottom>
    </border>
    <border>
      <left style="dotted"/>
      <right style="dotted"/>
      <top style="medium"/>
      <bottom style="thin"/>
    </border>
    <border>
      <left style="dotted"/>
      <right style="dotted"/>
      <top style="thin"/>
      <bottom style="thin"/>
    </border>
    <border>
      <left style="dotted"/>
      <right style="dotted"/>
      <top style="thin"/>
      <bottom style="medium"/>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thin"/>
      <right style="medium"/>
      <top>
        <color indexed="63"/>
      </top>
      <bottom style="double"/>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medium"/>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thin"/>
      <right>
        <color indexed="63"/>
      </right>
      <top style="thin"/>
      <bottom style="double"/>
    </border>
    <border>
      <left style="thin"/>
      <right>
        <color indexed="63"/>
      </right>
      <top>
        <color indexed="63"/>
      </top>
      <bottom style="double"/>
    </border>
    <border>
      <left>
        <color indexed="63"/>
      </left>
      <right style="thin"/>
      <top>
        <color indexed="63"/>
      </top>
      <bottom style="double"/>
    </border>
    <border>
      <left style="medium"/>
      <right style="thin"/>
      <top>
        <color indexed="63"/>
      </top>
      <bottom style="hair"/>
    </border>
    <border>
      <left style="thin"/>
      <right style="thin"/>
      <top>
        <color indexed="63"/>
      </top>
      <bottom>
        <color indexed="63"/>
      </bottom>
    </border>
    <border>
      <left>
        <color indexed="63"/>
      </left>
      <right>
        <color indexed="63"/>
      </right>
      <top style="medium"/>
      <bottom style="hair"/>
    </border>
    <border>
      <left>
        <color indexed="63"/>
      </left>
      <right style="thin"/>
      <top style="medium"/>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medium"/>
      <bottom style="double"/>
    </border>
    <border>
      <left style="medium"/>
      <right style="medium"/>
      <top style="medium"/>
      <bottom>
        <color indexed="63"/>
      </bottom>
    </border>
    <border>
      <left style="medium"/>
      <right style="medium"/>
      <top>
        <color indexed="63"/>
      </top>
      <bottom style="medium"/>
    </border>
    <border>
      <left style="medium"/>
      <right>
        <color indexed="63"/>
      </right>
      <top style="double"/>
      <bottom style="thin"/>
    </border>
    <border>
      <left>
        <color indexed="63"/>
      </left>
      <right style="double"/>
      <top style="double"/>
      <bottom style="thin"/>
    </border>
    <border>
      <left style="double"/>
      <right>
        <color indexed="63"/>
      </right>
      <top>
        <color indexed="63"/>
      </top>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color indexed="63"/>
      </left>
      <right style="double"/>
      <top style="thin"/>
      <bottom style="medium"/>
    </border>
    <border>
      <left style="double"/>
      <right>
        <color indexed="63"/>
      </right>
      <top style="thin"/>
      <bottom style="medium"/>
    </border>
    <border>
      <left>
        <color indexed="63"/>
      </left>
      <right style="medium"/>
      <top style="thin"/>
      <bottom style="thin"/>
    </border>
    <border>
      <left style="medium"/>
      <right style="medium"/>
      <top>
        <color indexed="63"/>
      </top>
      <bottom>
        <color indexed="63"/>
      </bottom>
    </border>
    <border>
      <left>
        <color indexed="63"/>
      </left>
      <right style="medium"/>
      <top style="medium"/>
      <bottom style="double"/>
    </border>
    <border>
      <left style="medium"/>
      <right style="dotted"/>
      <top style="double"/>
      <bottom>
        <color indexed="63"/>
      </bottom>
    </border>
    <border>
      <left>
        <color indexed="63"/>
      </left>
      <right style="dotted"/>
      <top style="double"/>
      <bottom>
        <color indexed="63"/>
      </bottom>
    </border>
    <border>
      <left>
        <color indexed="63"/>
      </left>
      <right style="dotted"/>
      <top>
        <color indexed="63"/>
      </top>
      <bottom style="medium"/>
    </border>
    <border>
      <left style="dotted"/>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tted"/>
      <right>
        <color indexed="63"/>
      </right>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tted"/>
      <top style="double"/>
      <bottom style="thin"/>
    </border>
    <border>
      <left>
        <color indexed="63"/>
      </left>
      <right style="dotted"/>
      <top style="thin"/>
      <bottom style="medium"/>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dotted"/>
      <right>
        <color indexed="63"/>
      </right>
      <top style="double"/>
      <bottom style="thin"/>
    </border>
    <border>
      <left style="medium"/>
      <right style="medium"/>
      <top style="medium"/>
      <bottom style="medium"/>
    </border>
    <border>
      <left style="dotted"/>
      <right>
        <color indexed="63"/>
      </right>
      <top style="thin"/>
      <bottom style="medium"/>
    </border>
    <border>
      <left style="medium"/>
      <right style="thin"/>
      <top>
        <color indexed="63"/>
      </top>
      <bottom style="medium"/>
    </border>
    <border>
      <left>
        <color indexed="63"/>
      </left>
      <right>
        <color indexed="63"/>
      </right>
      <top style="thin"/>
      <bottom style="hair"/>
    </border>
    <border>
      <left>
        <color indexed="63"/>
      </left>
      <right style="thin"/>
      <top style="thin"/>
      <bottom style="hair"/>
    </border>
    <border>
      <left style="medium"/>
      <right style="dashed"/>
      <top>
        <color indexed="63"/>
      </top>
      <bottom>
        <color indexed="63"/>
      </bottom>
    </border>
    <border>
      <left style="medium"/>
      <right style="dashed"/>
      <top>
        <color indexed="63"/>
      </top>
      <bottom style="medium"/>
    </border>
    <border>
      <left style="medium"/>
      <right style="thin"/>
      <top>
        <color indexed="63"/>
      </top>
      <bottom style="thin"/>
    </border>
    <border>
      <left>
        <color indexed="63"/>
      </left>
      <right>
        <color indexed="63"/>
      </right>
      <top style="hair"/>
      <bottom style="medium"/>
    </border>
    <border>
      <left>
        <color indexed="63"/>
      </left>
      <right style="thin"/>
      <top style="hair"/>
      <bottom style="medium"/>
    </border>
    <border>
      <left style="medium"/>
      <right style="thin"/>
      <top style="hair"/>
      <bottom style="medium"/>
    </border>
    <border>
      <left style="medium"/>
      <right>
        <color indexed="63"/>
      </right>
      <top style="thin"/>
      <bottom>
        <color indexed="63"/>
      </bottom>
    </border>
    <border>
      <left style="medium"/>
      <right>
        <color indexed="63"/>
      </right>
      <top>
        <color indexed="63"/>
      </top>
      <bottom style="thin"/>
    </border>
    <border>
      <left style="medium"/>
      <right style="dashed"/>
      <top style="thin"/>
      <bottom>
        <color indexed="63"/>
      </bottom>
    </border>
    <border>
      <left style="medium"/>
      <right style="dashed"/>
      <top>
        <color indexed="63"/>
      </top>
      <bottom style="thin"/>
    </border>
    <border>
      <left style="medium"/>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hair"/>
      <bottom style="thin"/>
    </border>
    <border>
      <left style="thin"/>
      <right style="thin"/>
      <top style="thin"/>
      <bottom>
        <color indexed="63"/>
      </bottom>
    </border>
    <border>
      <left style="medium"/>
      <right style="thin"/>
      <top style="hair"/>
      <bottom>
        <color indexed="63"/>
      </bottom>
    </border>
    <border>
      <left style="dotted"/>
      <right>
        <color indexed="63"/>
      </right>
      <top style="medium"/>
      <bottom style="double"/>
    </border>
    <border diagonalDown="1">
      <left style="medium"/>
      <right>
        <color indexed="63"/>
      </right>
      <top style="medium"/>
      <bottom style="thin"/>
      <diagonal style="thin"/>
    </border>
    <border diagonalDown="1">
      <left>
        <color indexed="63"/>
      </left>
      <right style="medium"/>
      <top style="medium"/>
      <bottom style="thin"/>
      <diagonal style="thin"/>
    </border>
    <border>
      <left>
        <color indexed="63"/>
      </left>
      <right style="medium"/>
      <top>
        <color indexed="63"/>
      </top>
      <bottom>
        <color indexed="63"/>
      </bottom>
    </border>
    <border diagonalDown="1">
      <left style="medium"/>
      <right style="thin"/>
      <top style="medium"/>
      <bottom style="thin"/>
      <diagonal style="thin"/>
    </border>
    <border diagonalDown="1">
      <left style="thin"/>
      <right style="medium"/>
      <top style="medium"/>
      <bottom style="thin"/>
      <diagonal style="thin"/>
    </border>
    <border>
      <left>
        <color indexed="63"/>
      </left>
      <right>
        <color indexed="63"/>
      </right>
      <top style="hair"/>
      <bottom style="thin"/>
    </border>
    <border>
      <left>
        <color indexed="63"/>
      </left>
      <right style="thin"/>
      <top style="hair"/>
      <bottom style="thin"/>
    </border>
    <border>
      <left style="dotted"/>
      <right>
        <color indexed="63"/>
      </right>
      <top style="medium"/>
      <bottom>
        <color indexed="63"/>
      </bottom>
    </border>
    <border>
      <left>
        <color indexed="63"/>
      </left>
      <right style="thin"/>
      <top style="medium"/>
      <bottom>
        <color indexed="63"/>
      </bottom>
    </border>
    <border>
      <left style="thin"/>
      <right style="dotted"/>
      <top style="medium"/>
      <bottom>
        <color indexed="63"/>
      </bottom>
    </border>
    <border>
      <left style="thin"/>
      <right style="dotted"/>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medium"/>
      <top>
        <color indexed="63"/>
      </top>
      <bottom style="medium"/>
    </border>
    <border>
      <left style="dotted"/>
      <right>
        <color indexed="63"/>
      </right>
      <top style="medium"/>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medium"/>
      <right style="thin"/>
      <top style="thin"/>
      <bottom style="thin"/>
    </border>
    <border>
      <left style="dotted"/>
      <right>
        <color indexed="63"/>
      </right>
      <top>
        <color indexed="63"/>
      </top>
      <bottom style="double"/>
    </border>
    <border>
      <left>
        <color indexed="63"/>
      </left>
      <right style="medium"/>
      <top>
        <color indexed="63"/>
      </top>
      <bottom style="double"/>
    </border>
    <border>
      <left style="medium"/>
      <right>
        <color indexed="63"/>
      </right>
      <top>
        <color indexed="63"/>
      </top>
      <bottom style="double"/>
    </border>
    <border>
      <left style="thin"/>
      <right style="dotted"/>
      <top>
        <color indexed="63"/>
      </top>
      <bottom style="double"/>
    </border>
    <border>
      <left style="thin"/>
      <right style="thin"/>
      <top>
        <color indexed="63"/>
      </top>
      <bottom style="double"/>
    </border>
    <border>
      <left style="medium"/>
      <right>
        <color indexed="63"/>
      </right>
      <top style="hair"/>
      <bottom style="thin"/>
    </border>
    <border>
      <left style="medium"/>
      <right>
        <color indexed="63"/>
      </right>
      <top style="thin"/>
      <bottom style="hair"/>
    </border>
    <border>
      <left style="medium"/>
      <right>
        <color indexed="63"/>
      </right>
      <top style="hair"/>
      <bottom style="medium"/>
    </border>
    <border>
      <left style="medium"/>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9" fillId="32" borderId="0" applyNumberFormat="0" applyBorder="0" applyAlignment="0" applyProtection="0"/>
  </cellStyleXfs>
  <cellXfs count="925">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xf>
    <xf numFmtId="0" fontId="0" fillId="0" borderId="0" xfId="0" applyBorder="1" applyAlignment="1">
      <alignment horizontal="center" vertical="center"/>
    </xf>
    <xf numFmtId="0" fontId="0" fillId="0" borderId="0" xfId="0" applyAlignment="1">
      <alignment/>
    </xf>
    <xf numFmtId="0" fontId="5" fillId="0" borderId="0" xfId="0" applyFont="1" applyBorder="1" applyAlignment="1">
      <alignment horizontal="center"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4"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7" borderId="0" xfId="0" applyFill="1" applyAlignment="1">
      <alignment/>
    </xf>
    <xf numFmtId="0" fontId="0" fillId="7" borderId="0" xfId="0" applyFill="1" applyAlignment="1">
      <alignment horizontal="center" vertical="center"/>
    </xf>
    <xf numFmtId="0" fontId="0" fillId="7" borderId="0" xfId="0" applyFill="1" applyAlignment="1">
      <alignment vertical="center"/>
    </xf>
    <xf numFmtId="0" fontId="0" fillId="7" borderId="0" xfId="0" applyFill="1" applyAlignment="1">
      <alignment/>
    </xf>
    <xf numFmtId="0" fontId="0" fillId="7" borderId="0" xfId="0" applyFill="1" applyBorder="1" applyAlignment="1">
      <alignment/>
    </xf>
    <xf numFmtId="0" fontId="4" fillId="7" borderId="0" xfId="0" applyFont="1" applyFill="1" applyBorder="1" applyAlignment="1">
      <alignment horizontal="center" vertical="center"/>
    </xf>
    <xf numFmtId="0" fontId="90" fillId="7" borderId="0" xfId="0" applyFont="1" applyFill="1" applyBorder="1" applyAlignment="1">
      <alignment horizontal="center" vertical="center"/>
    </xf>
    <xf numFmtId="0" fontId="90" fillId="7" borderId="0" xfId="0" applyFont="1" applyFill="1" applyBorder="1" applyAlignment="1">
      <alignment horizontal="left" vertical="center"/>
    </xf>
    <xf numFmtId="0" fontId="90" fillId="7" borderId="0" xfId="0" applyFont="1" applyFill="1" applyAlignment="1">
      <alignment/>
    </xf>
    <xf numFmtId="0" fontId="0" fillId="7" borderId="0" xfId="0" applyFill="1" applyBorder="1" applyAlignment="1">
      <alignment horizontal="left" vertical="center"/>
    </xf>
    <xf numFmtId="0" fontId="0" fillId="33" borderId="16" xfId="0" applyFill="1" applyBorder="1" applyAlignment="1" applyProtection="1">
      <alignment horizontal="center" vertical="center"/>
      <protection locked="0"/>
    </xf>
    <xf numFmtId="0" fontId="0" fillId="33" borderId="26" xfId="0" applyFill="1" applyBorder="1" applyAlignment="1" applyProtection="1">
      <alignment horizontal="center" vertical="center"/>
      <protection locked="0"/>
    </xf>
    <xf numFmtId="0" fontId="0" fillId="33" borderId="27" xfId="0"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0" fontId="0" fillId="33" borderId="29" xfId="0" applyFill="1" applyBorder="1" applyAlignment="1" applyProtection="1">
      <alignment horizontal="center" vertical="center"/>
      <protection locked="0"/>
    </xf>
    <xf numFmtId="0" fontId="0" fillId="33" borderId="22"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0" fillId="33" borderId="32" xfId="0" applyFill="1" applyBorder="1" applyAlignment="1" applyProtection="1">
      <alignment horizontal="center" vertical="center"/>
      <protection locked="0"/>
    </xf>
    <xf numFmtId="0" fontId="91" fillId="7" borderId="0" xfId="0" applyFont="1" applyFill="1" applyAlignment="1">
      <alignment/>
    </xf>
    <xf numFmtId="0" fontId="91" fillId="7" borderId="0" xfId="0" applyFont="1" applyFill="1" applyAlignment="1">
      <alignment horizontal="center" vertical="center"/>
    </xf>
    <xf numFmtId="0" fontId="0" fillId="34" borderId="0" xfId="0" applyFill="1" applyAlignment="1">
      <alignment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34" borderId="49" xfId="0" applyFill="1" applyBorder="1" applyAlignment="1">
      <alignment horizontal="center" vertical="center"/>
    </xf>
    <xf numFmtId="0" fontId="0" fillId="34" borderId="0" xfId="0" applyFill="1" applyBorder="1" applyAlignment="1">
      <alignment horizontal="center" vertical="center"/>
    </xf>
    <xf numFmtId="0" fontId="5" fillId="0" borderId="0" xfId="0" applyFont="1" applyAlignment="1" applyProtection="1">
      <alignment vertical="center"/>
      <protection locked="0"/>
    </xf>
    <xf numFmtId="0" fontId="92" fillId="7" borderId="0" xfId="0" applyFont="1" applyFill="1" applyBorder="1" applyAlignment="1">
      <alignment horizontal="right" vertical="center"/>
    </xf>
    <xf numFmtId="0" fontId="9" fillId="0" borderId="50" xfId="0" applyFont="1" applyFill="1" applyBorder="1" applyAlignment="1">
      <alignment horizontal="right" vertical="center"/>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4" fillId="0" borderId="0" xfId="0" applyFont="1" applyFill="1" applyBorder="1" applyAlignment="1">
      <alignment vertical="center" textRotation="255" wrapText="1"/>
    </xf>
    <xf numFmtId="0" fontId="5"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14"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0" fillId="0" borderId="0" xfId="0" applyFont="1" applyAlignment="1">
      <alignment/>
    </xf>
    <xf numFmtId="0" fontId="9" fillId="0" borderId="0" xfId="0" applyFont="1" applyFill="1" applyBorder="1" applyAlignment="1">
      <alignment horizontal="right" vertical="center"/>
    </xf>
    <xf numFmtId="0" fontId="9" fillId="0" borderId="0" xfId="0" applyFont="1" applyFill="1" applyBorder="1" applyAlignment="1">
      <alignment/>
    </xf>
    <xf numFmtId="0" fontId="9" fillId="0" borderId="12" xfId="0" applyFont="1" applyFill="1" applyBorder="1" applyAlignment="1">
      <alignment vertical="center"/>
    </xf>
    <xf numFmtId="0" fontId="9" fillId="0" borderId="51" xfId="0" applyFont="1" applyFill="1" applyBorder="1" applyAlignment="1">
      <alignment vertical="center"/>
    </xf>
    <xf numFmtId="0" fontId="24"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49" xfId="0" applyFont="1" applyFill="1" applyBorder="1" applyAlignment="1">
      <alignment vertical="center"/>
    </xf>
    <xf numFmtId="0" fontId="6" fillId="0" borderId="52" xfId="0" applyFont="1" applyFill="1" applyBorder="1" applyAlignment="1">
      <alignment vertical="center"/>
    </xf>
    <xf numFmtId="0" fontId="5" fillId="0" borderId="49" xfId="0" applyFont="1" applyFill="1" applyBorder="1" applyAlignment="1">
      <alignment vertical="center"/>
    </xf>
    <xf numFmtId="0" fontId="13" fillId="0" borderId="52" xfId="0" applyFont="1" applyFill="1" applyBorder="1" applyAlignment="1">
      <alignment vertical="center"/>
    </xf>
    <xf numFmtId="0" fontId="0" fillId="0" borderId="49" xfId="0" applyFill="1" applyBorder="1" applyAlignment="1">
      <alignment vertical="center"/>
    </xf>
    <xf numFmtId="0" fontId="0" fillId="0" borderId="52" xfId="0" applyFill="1" applyBorder="1" applyAlignment="1">
      <alignment vertical="center"/>
    </xf>
    <xf numFmtId="0" fontId="25" fillId="6" borderId="53" xfId="0" applyFont="1" applyFill="1" applyBorder="1" applyAlignment="1">
      <alignment horizontal="left" vertical="top"/>
    </xf>
    <xf numFmtId="0" fontId="2" fillId="0" borderId="54" xfId="0" applyFont="1" applyFill="1" applyBorder="1" applyAlignment="1">
      <alignment horizontal="left"/>
    </xf>
    <xf numFmtId="0" fontId="2" fillId="0" borderId="54" xfId="0" applyFont="1" applyFill="1" applyBorder="1" applyAlignment="1">
      <alignment/>
    </xf>
    <xf numFmtId="0" fontId="0" fillId="0" borderId="54" xfId="0" applyBorder="1" applyAlignment="1">
      <alignment/>
    </xf>
    <xf numFmtId="0" fontId="0" fillId="0" borderId="0" xfId="0" applyAlignment="1" applyProtection="1">
      <alignment vertical="center"/>
      <protection locked="0"/>
    </xf>
    <xf numFmtId="0" fontId="10" fillId="0" borderId="0" xfId="61" applyFont="1">
      <alignment vertical="center"/>
      <protection/>
    </xf>
    <xf numFmtId="0" fontId="0" fillId="0" borderId="0" xfId="61" applyFont="1">
      <alignment vertical="center"/>
      <protection/>
    </xf>
    <xf numFmtId="0" fontId="10" fillId="0" borderId="55" xfId="61" applyFont="1" applyBorder="1" applyAlignment="1">
      <alignment horizontal="center" vertical="center"/>
      <protection/>
    </xf>
    <xf numFmtId="0" fontId="10" fillId="0" borderId="0" xfId="61" applyFont="1" applyAlignment="1">
      <alignment horizontal="center" vertical="center"/>
      <protection/>
    </xf>
    <xf numFmtId="0" fontId="0" fillId="0" borderId="0" xfId="61" applyFont="1" applyAlignment="1">
      <alignment horizontal="center" vertical="center"/>
      <protection/>
    </xf>
    <xf numFmtId="0" fontId="5" fillId="0" borderId="0" xfId="61" applyFont="1">
      <alignment vertical="center"/>
      <protection/>
    </xf>
    <xf numFmtId="0" fontId="12" fillId="0" borderId="0" xfId="0" applyFont="1" applyFill="1" applyBorder="1" applyAlignment="1" applyProtection="1">
      <alignment horizontal="center" vertical="center"/>
      <protection locked="0"/>
    </xf>
    <xf numFmtId="0" fontId="91" fillId="0" borderId="56" xfId="0" applyFont="1" applyFill="1" applyBorder="1" applyAlignment="1">
      <alignment/>
    </xf>
    <xf numFmtId="0" fontId="91" fillId="0" borderId="56" xfId="0" applyFont="1" applyFill="1" applyBorder="1" applyAlignment="1">
      <alignment horizontal="center" vertical="center"/>
    </xf>
    <xf numFmtId="0" fontId="7" fillId="0" borderId="57" xfId="0" applyFont="1" applyFill="1" applyBorder="1" applyAlignment="1">
      <alignment horizontal="center" vertical="center" wrapText="1"/>
    </xf>
    <xf numFmtId="0" fontId="0" fillId="0" borderId="57" xfId="0" applyBorder="1" applyAlignment="1">
      <alignment horizontal="center" vertical="center"/>
    </xf>
    <xf numFmtId="0" fontId="0" fillId="0" borderId="57" xfId="0" applyBorder="1" applyAlignment="1">
      <alignment/>
    </xf>
    <xf numFmtId="0" fontId="5" fillId="0" borderId="57" xfId="0" applyFont="1" applyFill="1" applyBorder="1" applyAlignment="1">
      <alignment horizontal="right" vertical="center"/>
    </xf>
    <xf numFmtId="14" fontId="6" fillId="0" borderId="57" xfId="0" applyNumberFormat="1" applyFont="1" applyFill="1" applyBorder="1" applyAlignment="1">
      <alignment horizontal="right" vertical="center"/>
    </xf>
    <xf numFmtId="0" fontId="6" fillId="0" borderId="57" xfId="0" applyFont="1" applyFill="1" applyBorder="1" applyAlignment="1">
      <alignment horizontal="right" vertical="center"/>
    </xf>
    <xf numFmtId="0" fontId="0" fillId="0" borderId="58" xfId="0" applyFont="1" applyBorder="1" applyAlignment="1">
      <alignment horizontal="center" vertical="center"/>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52" xfId="0" applyBorder="1" applyAlignment="1">
      <alignment horizontal="center" vertical="center" shrinkToFit="1"/>
    </xf>
    <xf numFmtId="0" fontId="0" fillId="0" borderId="61" xfId="0" applyBorder="1" applyAlignment="1">
      <alignment horizontal="center" vertical="center" shrinkToFit="1"/>
    </xf>
    <xf numFmtId="0" fontId="0" fillId="0" borderId="12" xfId="0" applyBorder="1" applyAlignment="1">
      <alignment horizontal="center" vertical="center" shrinkToFit="1"/>
    </xf>
    <xf numFmtId="0" fontId="13" fillId="0" borderId="62" xfId="0" applyFont="1" applyBorder="1" applyAlignment="1" applyProtection="1">
      <alignment horizontal="center" vertical="center"/>
      <protection locked="0"/>
    </xf>
    <xf numFmtId="0" fontId="0" fillId="34" borderId="0" xfId="0" applyFill="1" applyAlignment="1">
      <alignment/>
    </xf>
    <xf numFmtId="0" fontId="0" fillId="34" borderId="0" xfId="0" applyFill="1" applyAlignment="1">
      <alignment horizontal="center" vertical="top"/>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vertical="top" wrapText="1"/>
    </xf>
    <xf numFmtId="0" fontId="15" fillId="0" borderId="63" xfId="0" applyFont="1" applyBorder="1" applyAlignment="1">
      <alignment horizontal="center" vertical="center" textRotation="255"/>
    </xf>
    <xf numFmtId="14" fontId="0" fillId="0" borderId="0" xfId="0" applyNumberFormat="1" applyAlignment="1">
      <alignment vertical="center"/>
    </xf>
    <xf numFmtId="0" fontId="19" fillId="0" borderId="56" xfId="0" applyFont="1" applyFill="1" applyBorder="1" applyAlignment="1">
      <alignment vertical="center"/>
    </xf>
    <xf numFmtId="0" fontId="31" fillId="0" borderId="56" xfId="0" applyFont="1" applyFill="1" applyBorder="1" applyAlignment="1">
      <alignment vertical="center"/>
    </xf>
    <xf numFmtId="0" fontId="15" fillId="0" borderId="64" xfId="0" applyFont="1" applyBorder="1" applyAlignment="1">
      <alignment horizontal="center" vertical="center" textRotation="255"/>
    </xf>
    <xf numFmtId="0" fontId="0" fillId="35" borderId="0" xfId="63" applyFont="1" applyFill="1">
      <alignment vertical="center"/>
      <protection/>
    </xf>
    <xf numFmtId="0" fontId="0" fillId="0" borderId="0" xfId="63" applyFont="1">
      <alignment vertical="center"/>
      <protection/>
    </xf>
    <xf numFmtId="0" fontId="0" fillId="0" borderId="0" xfId="63" applyFont="1" applyProtection="1">
      <alignment vertical="center"/>
      <protection/>
    </xf>
    <xf numFmtId="0" fontId="29" fillId="0" borderId="0" xfId="63" applyFont="1" applyProtection="1">
      <alignment vertical="center"/>
      <protection/>
    </xf>
    <xf numFmtId="0" fontId="10" fillId="0" borderId="0" xfId="63" applyFont="1" applyProtection="1">
      <alignment vertical="center"/>
      <protection/>
    </xf>
    <xf numFmtId="0" fontId="5" fillId="0" borderId="0" xfId="63" applyFont="1" applyProtection="1">
      <alignment vertical="center"/>
      <protection/>
    </xf>
    <xf numFmtId="0" fontId="4" fillId="0" borderId="0" xfId="63" applyFont="1" applyProtection="1">
      <alignment vertical="center"/>
      <protection/>
    </xf>
    <xf numFmtId="0" fontId="5" fillId="0" borderId="0" xfId="63" applyFont="1" applyBorder="1" applyAlignment="1" applyProtection="1">
      <alignment horizontal="center" vertical="center"/>
      <protection/>
    </xf>
    <xf numFmtId="0" fontId="92" fillId="0" borderId="0" xfId="63" applyFont="1" applyBorder="1" applyAlignment="1" applyProtection="1">
      <alignment vertical="center"/>
      <protection/>
    </xf>
    <xf numFmtId="0" fontId="92" fillId="0" borderId="0" xfId="63" applyFont="1" applyBorder="1" applyAlignment="1" applyProtection="1">
      <alignment horizontal="left" vertical="center"/>
      <protection/>
    </xf>
    <xf numFmtId="0" fontId="5" fillId="0" borderId="65" xfId="63" applyFont="1" applyBorder="1" applyAlignment="1" applyProtection="1">
      <alignment horizontal="center" vertical="center"/>
      <protection/>
    </xf>
    <xf numFmtId="0" fontId="0" fillId="0" borderId="66" xfId="63" applyFont="1" applyBorder="1" applyAlignment="1" applyProtection="1">
      <alignment horizontal="center" vertical="center" wrapText="1"/>
      <protection/>
    </xf>
    <xf numFmtId="176" fontId="10" fillId="0" borderId="67" xfId="63" applyNumberFormat="1" applyFont="1" applyBorder="1" applyAlignment="1" applyProtection="1">
      <alignment horizontal="center" vertical="center"/>
      <protection locked="0"/>
    </xf>
    <xf numFmtId="0" fontId="5" fillId="0" borderId="68" xfId="63" applyFont="1" applyBorder="1" applyAlignment="1" applyProtection="1">
      <alignment horizontal="center" vertical="center"/>
      <protection/>
    </xf>
    <xf numFmtId="0" fontId="92" fillId="0" borderId="0" xfId="63" applyFont="1" applyProtection="1">
      <alignment vertical="center"/>
      <protection/>
    </xf>
    <xf numFmtId="0" fontId="92" fillId="0" borderId="0" xfId="63" applyFont="1" applyBorder="1" applyAlignment="1" applyProtection="1">
      <alignment vertical="top" wrapText="1"/>
      <protection/>
    </xf>
    <xf numFmtId="0" fontId="12" fillId="0" borderId="0" xfId="63" applyFont="1" applyProtection="1">
      <alignment vertical="center"/>
      <protection/>
    </xf>
    <xf numFmtId="0" fontId="10" fillId="0" borderId="0" xfId="63" applyFont="1" applyProtection="1">
      <alignment vertical="center"/>
      <protection locked="0"/>
    </xf>
    <xf numFmtId="0" fontId="10" fillId="0" borderId="0" xfId="63" applyFont="1" applyAlignment="1" applyProtection="1">
      <alignment horizontal="center" vertical="center"/>
      <protection/>
    </xf>
    <xf numFmtId="0" fontId="6" fillId="0" borderId="45" xfId="63" applyFont="1" applyBorder="1" applyProtection="1">
      <alignment vertical="center"/>
      <protection/>
    </xf>
    <xf numFmtId="0" fontId="6" fillId="0" borderId="69" xfId="63" applyFont="1" applyBorder="1" applyProtection="1">
      <alignment vertical="center"/>
      <protection/>
    </xf>
    <xf numFmtId="0" fontId="6" fillId="0" borderId="70" xfId="63" applyFont="1" applyBorder="1" applyAlignment="1" applyProtection="1">
      <alignment horizontal="center" vertical="center"/>
      <protection/>
    </xf>
    <xf numFmtId="0" fontId="6" fillId="0" borderId="71" xfId="63" applyFont="1" applyBorder="1" applyAlignment="1">
      <alignment horizontal="center" vertical="center"/>
      <protection/>
    </xf>
    <xf numFmtId="0" fontId="5" fillId="0" borderId="0" xfId="63" applyFont="1" applyAlignment="1" applyProtection="1">
      <alignment horizontal="center" vertical="center"/>
      <protection/>
    </xf>
    <xf numFmtId="0" fontId="8" fillId="0" borderId="0" xfId="63" applyFont="1" applyProtection="1">
      <alignment vertical="center"/>
      <protection/>
    </xf>
    <xf numFmtId="0" fontId="6" fillId="0" borderId="72" xfId="63" applyFont="1" applyBorder="1" applyAlignment="1">
      <alignment horizontal="center" vertical="center"/>
      <protection/>
    </xf>
    <xf numFmtId="0" fontId="0" fillId="0" borderId="0" xfId="63" applyFont="1" applyBorder="1" applyAlignment="1" applyProtection="1">
      <alignment vertical="center"/>
      <protection/>
    </xf>
    <xf numFmtId="0" fontId="6" fillId="0" borderId="68" xfId="63" applyFont="1" applyBorder="1" applyAlignment="1">
      <alignment horizontal="center" vertical="center"/>
      <protection/>
    </xf>
    <xf numFmtId="0" fontId="5" fillId="35" borderId="0" xfId="63" applyFont="1" applyFill="1">
      <alignment vertical="center"/>
      <protection/>
    </xf>
    <xf numFmtId="0" fontId="5" fillId="0" borderId="0" xfId="63" applyFont="1" applyBorder="1" applyAlignment="1" applyProtection="1">
      <alignment vertical="center"/>
      <protection/>
    </xf>
    <xf numFmtId="0" fontId="5" fillId="0" borderId="0" xfId="63" applyFont="1">
      <alignment vertical="center"/>
      <protection/>
    </xf>
    <xf numFmtId="0" fontId="5" fillId="0" borderId="0" xfId="63" applyFont="1" applyBorder="1" applyAlignment="1">
      <alignment vertical="center"/>
      <protection/>
    </xf>
    <xf numFmtId="0" fontId="30" fillId="35" borderId="0" xfId="63" applyFont="1" applyFill="1">
      <alignment vertical="center"/>
      <protection/>
    </xf>
    <xf numFmtId="0" fontId="8" fillId="35" borderId="0" xfId="63" applyFont="1" applyFill="1">
      <alignment vertical="center"/>
      <protection/>
    </xf>
    <xf numFmtId="0" fontId="0" fillId="6" borderId="0" xfId="63" applyFont="1" applyFill="1">
      <alignment vertical="center"/>
      <protection/>
    </xf>
    <xf numFmtId="0" fontId="0" fillId="0" borderId="67" xfId="61" applyFont="1" applyBorder="1" applyAlignment="1">
      <alignment vertical="center"/>
      <protection/>
    </xf>
    <xf numFmtId="0" fontId="0" fillId="0" borderId="73" xfId="61" applyFont="1" applyBorder="1" applyAlignment="1">
      <alignment vertical="center"/>
      <protection/>
    </xf>
    <xf numFmtId="0" fontId="34" fillId="0" borderId="56" xfId="61" applyFont="1" applyBorder="1" applyAlignment="1">
      <alignment vertical="center"/>
      <protection/>
    </xf>
    <xf numFmtId="0" fontId="0" fillId="7" borderId="0" xfId="61" applyFont="1" applyFill="1">
      <alignment vertical="center"/>
      <protection/>
    </xf>
    <xf numFmtId="0" fontId="93" fillId="7" borderId="0" xfId="61" applyFont="1" applyFill="1">
      <alignment vertical="center"/>
      <protection/>
    </xf>
    <xf numFmtId="0" fontId="0" fillId="0" borderId="74" xfId="61" applyFont="1" applyBorder="1" applyAlignment="1">
      <alignment vertical="center" textRotation="255"/>
      <protection/>
    </xf>
    <xf numFmtId="0" fontId="13" fillId="0" borderId="75" xfId="0" applyFont="1" applyBorder="1" applyAlignment="1" applyProtection="1">
      <alignment horizontal="center" vertical="center"/>
      <protection locked="0"/>
    </xf>
    <xf numFmtId="0" fontId="13" fillId="0" borderId="76" xfId="0" applyFont="1" applyBorder="1" applyAlignment="1" applyProtection="1">
      <alignment horizontal="center" vertical="center"/>
      <protection locked="0"/>
    </xf>
    <xf numFmtId="0" fontId="13" fillId="33" borderId="75" xfId="0" applyFont="1" applyFill="1" applyBorder="1" applyAlignment="1" applyProtection="1">
      <alignment horizontal="center" vertical="center"/>
      <protection locked="0"/>
    </xf>
    <xf numFmtId="0" fontId="13" fillId="33" borderId="77" xfId="0" applyFont="1" applyFill="1" applyBorder="1" applyAlignment="1" applyProtection="1">
      <alignment horizontal="center" vertical="center"/>
      <protection locked="0"/>
    </xf>
    <xf numFmtId="0" fontId="13" fillId="0" borderId="73" xfId="0" applyFont="1" applyBorder="1" applyAlignment="1" applyProtection="1">
      <alignment horizontal="center" vertical="center"/>
      <protection locked="0"/>
    </xf>
    <xf numFmtId="0" fontId="13" fillId="0" borderId="77" xfId="0" applyFont="1" applyBorder="1" applyAlignment="1" applyProtection="1">
      <alignment horizontal="center" vertical="center"/>
      <protection locked="0"/>
    </xf>
    <xf numFmtId="0" fontId="13" fillId="33" borderId="73" xfId="0" applyFont="1" applyFill="1" applyBorder="1" applyAlignment="1" applyProtection="1">
      <alignment horizontal="center" vertical="center"/>
      <protection locked="0"/>
    </xf>
    <xf numFmtId="0" fontId="13" fillId="33" borderId="76" xfId="0" applyFont="1" applyFill="1" applyBorder="1" applyAlignment="1" applyProtection="1">
      <alignment horizontal="center" vertical="center"/>
      <protection locked="0"/>
    </xf>
    <xf numFmtId="0" fontId="13" fillId="33" borderId="78" xfId="0" applyFont="1" applyFill="1" applyBorder="1" applyAlignment="1" applyProtection="1">
      <alignment horizontal="center" vertical="center"/>
      <protection locked="0"/>
    </xf>
    <xf numFmtId="0" fontId="0" fillId="0" borderId="79" xfId="0" applyFont="1" applyBorder="1" applyAlignment="1" applyProtection="1">
      <alignment horizontal="center" vertical="center" shrinkToFit="1"/>
      <protection locked="0"/>
    </xf>
    <xf numFmtId="0" fontId="0" fillId="0" borderId="80" xfId="0" applyFont="1" applyBorder="1" applyAlignment="1" applyProtection="1">
      <alignment horizontal="center" vertical="center" shrinkToFit="1"/>
      <protection locked="0"/>
    </xf>
    <xf numFmtId="0" fontId="0" fillId="33" borderId="79" xfId="0" applyFont="1" applyFill="1" applyBorder="1" applyAlignment="1" applyProtection="1">
      <alignment horizontal="center" vertical="center" shrinkToFit="1"/>
      <protection locked="0"/>
    </xf>
    <xf numFmtId="0" fontId="0" fillId="33" borderId="81" xfId="0" applyFont="1" applyFill="1" applyBorder="1" applyAlignment="1" applyProtection="1">
      <alignment horizontal="center" vertical="center" shrinkToFit="1"/>
      <protection locked="0"/>
    </xf>
    <xf numFmtId="0" fontId="0" fillId="0" borderId="82" xfId="0" applyFont="1" applyBorder="1" applyAlignment="1" applyProtection="1">
      <alignment horizontal="center" vertical="center" shrinkToFit="1"/>
      <protection locked="0"/>
    </xf>
    <xf numFmtId="0" fontId="0" fillId="0" borderId="81" xfId="0" applyFont="1" applyBorder="1" applyAlignment="1" applyProtection="1">
      <alignment horizontal="center" vertical="center" shrinkToFit="1"/>
      <protection locked="0"/>
    </xf>
    <xf numFmtId="0" fontId="0" fillId="33" borderId="82" xfId="0" applyFont="1" applyFill="1" applyBorder="1" applyAlignment="1" applyProtection="1">
      <alignment horizontal="center" vertical="center" shrinkToFit="1"/>
      <protection locked="0"/>
    </xf>
    <xf numFmtId="0" fontId="0" fillId="33" borderId="80" xfId="0" applyFont="1" applyFill="1" applyBorder="1" applyAlignment="1" applyProtection="1">
      <alignment horizontal="center" vertical="center" shrinkToFit="1"/>
      <protection locked="0"/>
    </xf>
    <xf numFmtId="0" fontId="0" fillId="33" borderId="83" xfId="0" applyFont="1" applyFill="1" applyBorder="1" applyAlignment="1" applyProtection="1">
      <alignment horizontal="center" vertical="center" shrinkToFit="1"/>
      <protection locked="0"/>
    </xf>
    <xf numFmtId="0" fontId="0" fillId="0" borderId="79" xfId="0" applyNumberFormat="1" applyFont="1" applyBorder="1" applyAlignment="1" applyProtection="1">
      <alignment horizontal="center" vertical="center" shrinkToFit="1"/>
      <protection locked="0"/>
    </xf>
    <xf numFmtId="0" fontId="0" fillId="6" borderId="79" xfId="0" applyNumberFormat="1" applyFont="1" applyFill="1" applyBorder="1" applyAlignment="1" applyProtection="1">
      <alignment horizontal="center" vertical="center" shrinkToFit="1"/>
      <protection locked="0"/>
    </xf>
    <xf numFmtId="0" fontId="0" fillId="6" borderId="68" xfId="0" applyNumberFormat="1" applyFont="1" applyFill="1" applyBorder="1" applyAlignment="1" applyProtection="1">
      <alignment horizontal="center" vertical="center" shrinkToFit="1"/>
      <protection locked="0"/>
    </xf>
    <xf numFmtId="0" fontId="0" fillId="0" borderId="0" xfId="0" applyFont="1" applyBorder="1" applyAlignment="1">
      <alignment horizontal="left" vertical="center"/>
    </xf>
    <xf numFmtId="0" fontId="0" fillId="0" borderId="0" xfId="0" applyFont="1" applyBorder="1" applyAlignment="1">
      <alignment vertical="center"/>
    </xf>
    <xf numFmtId="0" fontId="13" fillId="0" borderId="84" xfId="61" applyFont="1" applyBorder="1" applyAlignment="1">
      <alignment horizontal="center" vertical="center" wrapText="1"/>
      <protection/>
    </xf>
    <xf numFmtId="0" fontId="36" fillId="0" borderId="85" xfId="0" applyFont="1" applyBorder="1" applyAlignment="1" applyProtection="1">
      <alignment horizontal="center" vertical="center"/>
      <protection locked="0"/>
    </xf>
    <xf numFmtId="0" fontId="36" fillId="0" borderId="86" xfId="0" applyFont="1" applyBorder="1" applyAlignment="1" applyProtection="1">
      <alignment horizontal="center" vertical="center"/>
      <protection locked="0"/>
    </xf>
    <xf numFmtId="0" fontId="36" fillId="0" borderId="87" xfId="0" applyFont="1" applyBorder="1" applyAlignment="1" applyProtection="1">
      <alignment horizontal="center" vertical="center"/>
      <protection locked="0"/>
    </xf>
    <xf numFmtId="0" fontId="36" fillId="0" borderId="88" xfId="0" applyFont="1" applyBorder="1" applyAlignment="1" applyProtection="1">
      <alignment horizontal="center" vertical="center"/>
      <protection locked="0"/>
    </xf>
    <xf numFmtId="0" fontId="36" fillId="33" borderId="85" xfId="0" applyFont="1" applyFill="1" applyBorder="1" applyAlignment="1" applyProtection="1">
      <alignment horizontal="center" vertical="center"/>
      <protection locked="0"/>
    </xf>
    <xf numFmtId="0" fontId="36" fillId="33" borderId="86" xfId="0" applyFont="1" applyFill="1" applyBorder="1" applyAlignment="1" applyProtection="1">
      <alignment horizontal="center" vertical="center"/>
      <protection locked="0"/>
    </xf>
    <xf numFmtId="0" fontId="36" fillId="33" borderId="89" xfId="0" applyFont="1" applyFill="1" applyBorder="1" applyAlignment="1" applyProtection="1">
      <alignment horizontal="center" vertical="center"/>
      <protection locked="0"/>
    </xf>
    <xf numFmtId="0" fontId="36" fillId="33" borderId="90" xfId="0" applyFont="1" applyFill="1" applyBorder="1" applyAlignment="1" applyProtection="1">
      <alignment horizontal="center" vertical="center"/>
      <protection locked="0"/>
    </xf>
    <xf numFmtId="0" fontId="36" fillId="0" borderId="91" xfId="0" applyFont="1" applyBorder="1" applyAlignment="1" applyProtection="1">
      <alignment horizontal="center" vertical="center"/>
      <protection locked="0"/>
    </xf>
    <xf numFmtId="0" fontId="36" fillId="0" borderId="92" xfId="0" applyFont="1" applyBorder="1" applyAlignment="1" applyProtection="1">
      <alignment horizontal="center" vertical="center"/>
      <protection locked="0"/>
    </xf>
    <xf numFmtId="0" fontId="36" fillId="0" borderId="89" xfId="0" applyFont="1" applyBorder="1" applyAlignment="1" applyProtection="1">
      <alignment horizontal="center" vertical="center"/>
      <protection locked="0"/>
    </xf>
    <xf numFmtId="0" fontId="36" fillId="0" borderId="90" xfId="0" applyFont="1" applyBorder="1" applyAlignment="1" applyProtection="1">
      <alignment horizontal="center" vertical="center"/>
      <protection locked="0"/>
    </xf>
    <xf numFmtId="0" fontId="36" fillId="33" borderId="91" xfId="0" applyFont="1" applyFill="1" applyBorder="1" applyAlignment="1" applyProtection="1">
      <alignment horizontal="center" vertical="center"/>
      <protection locked="0"/>
    </xf>
    <xf numFmtId="0" fontId="36" fillId="33" borderId="92" xfId="0" applyFont="1" applyFill="1" applyBorder="1" applyAlignment="1" applyProtection="1">
      <alignment horizontal="center" vertical="center"/>
      <protection locked="0"/>
    </xf>
    <xf numFmtId="0" fontId="36" fillId="33" borderId="87" xfId="0" applyFont="1" applyFill="1" applyBorder="1" applyAlignment="1" applyProtection="1">
      <alignment horizontal="center" vertical="center"/>
      <protection locked="0"/>
    </xf>
    <xf numFmtId="0" fontId="36" fillId="33" borderId="88" xfId="0" applyFont="1" applyFill="1" applyBorder="1" applyAlignment="1" applyProtection="1">
      <alignment horizontal="center" vertical="center"/>
      <protection locked="0"/>
    </xf>
    <xf numFmtId="0" fontId="36" fillId="33" borderId="93" xfId="0" applyFont="1" applyFill="1" applyBorder="1" applyAlignment="1" applyProtection="1">
      <alignment horizontal="center" vertical="center"/>
      <protection locked="0"/>
    </xf>
    <xf numFmtId="0" fontId="36" fillId="33" borderId="94" xfId="0" applyFont="1" applyFill="1" applyBorder="1" applyAlignment="1" applyProtection="1">
      <alignment horizontal="center" vertical="center"/>
      <protection locked="0"/>
    </xf>
    <xf numFmtId="0" fontId="36" fillId="0" borderId="85" xfId="0" applyFont="1" applyBorder="1" applyAlignment="1" applyProtection="1">
      <alignment horizontal="center" vertical="center" shrinkToFit="1"/>
      <protection locked="0"/>
    </xf>
    <xf numFmtId="0" fontId="36" fillId="0" borderId="86" xfId="0" applyFont="1" applyBorder="1" applyAlignment="1" applyProtection="1">
      <alignment horizontal="center" vertical="center" shrinkToFit="1"/>
      <protection locked="0"/>
    </xf>
    <xf numFmtId="0" fontId="36" fillId="6" borderId="85" xfId="0" applyFont="1" applyFill="1" applyBorder="1" applyAlignment="1" applyProtection="1">
      <alignment horizontal="center" vertical="center" shrinkToFit="1"/>
      <protection locked="0"/>
    </xf>
    <xf numFmtId="0" fontId="36" fillId="6" borderId="86" xfId="0" applyFont="1" applyFill="1" applyBorder="1" applyAlignment="1" applyProtection="1">
      <alignment horizontal="center" vertical="center" shrinkToFit="1"/>
      <protection locked="0"/>
    </xf>
    <xf numFmtId="0" fontId="36" fillId="6" borderId="95" xfId="0" applyFont="1" applyFill="1" applyBorder="1" applyAlignment="1" applyProtection="1">
      <alignment horizontal="center" vertical="center" shrinkToFit="1"/>
      <protection locked="0"/>
    </xf>
    <xf numFmtId="0" fontId="36" fillId="6" borderId="96" xfId="0" applyFont="1" applyFill="1" applyBorder="1" applyAlignment="1" applyProtection="1">
      <alignment horizontal="center" vertical="center" shrinkToFit="1"/>
      <protection locked="0"/>
    </xf>
    <xf numFmtId="0" fontId="25" fillId="0" borderId="97" xfId="0" applyFont="1" applyBorder="1" applyAlignment="1" applyProtection="1">
      <alignment horizontal="center" vertical="center"/>
      <protection locked="0"/>
    </xf>
    <xf numFmtId="0" fontId="36" fillId="0" borderId="87" xfId="0" applyFont="1" applyBorder="1" applyAlignment="1" applyProtection="1">
      <alignment horizontal="center" vertical="center" shrinkToFit="1"/>
      <protection locked="0"/>
    </xf>
    <xf numFmtId="0" fontId="36" fillId="0" borderId="88" xfId="0" applyFont="1" applyBorder="1" applyAlignment="1" applyProtection="1">
      <alignment vertical="center" shrinkToFit="1"/>
      <protection locked="0"/>
    </xf>
    <xf numFmtId="0" fontId="36" fillId="33" borderId="85" xfId="0" applyFont="1" applyFill="1" applyBorder="1" applyAlignment="1" applyProtection="1">
      <alignment horizontal="center" vertical="center" shrinkToFit="1"/>
      <protection locked="0"/>
    </xf>
    <xf numFmtId="0" fontId="36" fillId="33" borderId="86" xfId="0" applyFont="1" applyFill="1" applyBorder="1" applyAlignment="1" applyProtection="1">
      <alignment vertical="center" shrinkToFit="1"/>
      <protection locked="0"/>
    </xf>
    <xf numFmtId="0" fontId="36" fillId="33" borderId="89" xfId="0" applyFont="1" applyFill="1" applyBorder="1" applyAlignment="1" applyProtection="1">
      <alignment horizontal="center" vertical="center" shrinkToFit="1"/>
      <protection locked="0"/>
    </xf>
    <xf numFmtId="0" fontId="36" fillId="33" borderId="90" xfId="0" applyFont="1" applyFill="1" applyBorder="1" applyAlignment="1" applyProtection="1">
      <alignment vertical="center" shrinkToFit="1"/>
      <protection locked="0"/>
    </xf>
    <xf numFmtId="0" fontId="36" fillId="0" borderId="91" xfId="0" applyFont="1" applyBorder="1" applyAlignment="1" applyProtection="1">
      <alignment horizontal="center" vertical="center" shrinkToFit="1"/>
      <protection locked="0"/>
    </xf>
    <xf numFmtId="0" fontId="36" fillId="0" borderId="92" xfId="0" applyFont="1" applyBorder="1" applyAlignment="1" applyProtection="1">
      <alignment vertical="center" shrinkToFit="1"/>
      <protection locked="0"/>
    </xf>
    <xf numFmtId="0" fontId="36" fillId="0" borderId="89" xfId="0" applyFont="1" applyBorder="1" applyAlignment="1" applyProtection="1">
      <alignment horizontal="center" vertical="center" shrinkToFit="1"/>
      <protection locked="0"/>
    </xf>
    <xf numFmtId="0" fontId="36" fillId="0" borderId="90" xfId="0" applyFont="1" applyBorder="1" applyAlignment="1" applyProtection="1">
      <alignment vertical="center" shrinkToFit="1"/>
      <protection locked="0"/>
    </xf>
    <xf numFmtId="0" fontId="36" fillId="33" borderId="91" xfId="0" applyFont="1" applyFill="1" applyBorder="1" applyAlignment="1" applyProtection="1">
      <alignment horizontal="center" vertical="center" shrinkToFit="1"/>
      <protection locked="0"/>
    </xf>
    <xf numFmtId="0" fontId="36" fillId="33" borderId="92" xfId="0" applyFont="1" applyFill="1" applyBorder="1" applyAlignment="1" applyProtection="1">
      <alignment vertical="center" shrinkToFit="1"/>
      <protection locked="0"/>
    </xf>
    <xf numFmtId="0" fontId="36" fillId="33" borderId="87" xfId="0" applyFont="1" applyFill="1" applyBorder="1" applyAlignment="1" applyProtection="1">
      <alignment horizontal="center" vertical="center" shrinkToFit="1"/>
      <protection locked="0"/>
    </xf>
    <xf numFmtId="0" fontId="36" fillId="33" borderId="88" xfId="0" applyFont="1" applyFill="1" applyBorder="1" applyAlignment="1" applyProtection="1">
      <alignment vertical="center" shrinkToFit="1"/>
      <protection locked="0"/>
    </xf>
    <xf numFmtId="0" fontId="36" fillId="0" borderId="86" xfId="0" applyFont="1" applyBorder="1" applyAlignment="1" applyProtection="1">
      <alignment vertical="center" shrinkToFit="1"/>
      <protection locked="0"/>
    </xf>
    <xf numFmtId="0" fontId="36" fillId="33" borderId="93" xfId="0" applyFont="1" applyFill="1" applyBorder="1" applyAlignment="1" applyProtection="1">
      <alignment horizontal="center" vertical="center" shrinkToFit="1"/>
      <protection locked="0"/>
    </xf>
    <xf numFmtId="0" fontId="36" fillId="33" borderId="94" xfId="0" applyFont="1" applyFill="1" applyBorder="1" applyAlignment="1" applyProtection="1">
      <alignment vertical="center" shrinkToFit="1"/>
      <protection locked="0"/>
    </xf>
    <xf numFmtId="0" fontId="0" fillId="0" borderId="98" xfId="0" applyBorder="1" applyAlignment="1" applyProtection="1">
      <alignment horizontal="center" vertical="center" textRotation="255"/>
      <protection locked="0"/>
    </xf>
    <xf numFmtId="0" fontId="0" fillId="0" borderId="99"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5" fillId="0" borderId="0" xfId="0" applyFont="1" applyAlignment="1">
      <alignment horizontal="left" vertical="center" wrapText="1"/>
    </xf>
    <xf numFmtId="0" fontId="0" fillId="33" borderId="101" xfId="0" applyFill="1" applyBorder="1" applyAlignment="1" applyProtection="1">
      <alignment horizontal="center" vertical="center" textRotation="255"/>
      <protection locked="0"/>
    </xf>
    <xf numFmtId="0" fontId="0" fillId="33" borderId="102" xfId="0" applyFill="1" applyBorder="1" applyAlignment="1" applyProtection="1">
      <alignment horizontal="center" vertical="center"/>
      <protection locked="0"/>
    </xf>
    <xf numFmtId="0" fontId="13" fillId="0" borderId="103" xfId="0" applyFont="1" applyBorder="1" applyAlignment="1" applyProtection="1">
      <alignment horizontal="center" vertical="center"/>
      <protection locked="0"/>
    </xf>
    <xf numFmtId="0" fontId="36" fillId="0" borderId="104" xfId="0" applyFont="1" applyBorder="1" applyAlignment="1" applyProtection="1">
      <alignment horizontal="center" vertical="center" shrinkToFit="1"/>
      <protection locked="0"/>
    </xf>
    <xf numFmtId="0" fontId="36" fillId="0" borderId="105" xfId="0"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shrinkToFit="1"/>
      <protection locked="0"/>
    </xf>
    <xf numFmtId="0" fontId="13" fillId="33" borderId="103" xfId="0" applyFont="1" applyFill="1" applyBorder="1" applyAlignment="1" applyProtection="1">
      <alignment horizontal="center" vertical="center"/>
      <protection locked="0"/>
    </xf>
    <xf numFmtId="0" fontId="36" fillId="6" borderId="104" xfId="0" applyFont="1" applyFill="1" applyBorder="1" applyAlignment="1" applyProtection="1">
      <alignment horizontal="center" vertical="center" shrinkToFit="1"/>
      <protection locked="0"/>
    </xf>
    <xf numFmtId="0" fontId="36" fillId="6" borderId="105" xfId="0" applyFont="1" applyFill="1" applyBorder="1" applyAlignment="1" applyProtection="1">
      <alignment horizontal="center" vertical="center" shrinkToFit="1"/>
      <protection locked="0"/>
    </xf>
    <xf numFmtId="0" fontId="0" fillId="6" borderId="72" xfId="0" applyNumberFormat="1" applyFont="1" applyFill="1" applyBorder="1" applyAlignment="1" applyProtection="1">
      <alignment horizontal="center" vertical="center" shrinkToFit="1"/>
      <protection locked="0"/>
    </xf>
    <xf numFmtId="0" fontId="13" fillId="33" borderId="106" xfId="0" applyFont="1" applyFill="1" applyBorder="1" applyAlignment="1" applyProtection="1">
      <alignment horizontal="center" vertical="center"/>
      <protection locked="0"/>
    </xf>
    <xf numFmtId="0" fontId="5" fillId="33" borderId="107" xfId="0" applyFont="1" applyFill="1" applyBorder="1" applyAlignment="1" applyProtection="1">
      <alignment horizontal="center" vertical="center"/>
      <protection locked="0"/>
    </xf>
    <xf numFmtId="0" fontId="5" fillId="0" borderId="107" xfId="0" applyFont="1" applyBorder="1" applyAlignment="1" applyProtection="1">
      <alignment horizontal="center" vertical="center"/>
      <protection locked="0"/>
    </xf>
    <xf numFmtId="0" fontId="5" fillId="33" borderId="108" xfId="0" applyFont="1" applyFill="1"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33" borderId="109" xfId="0" applyFill="1" applyBorder="1" applyAlignment="1" applyProtection="1">
      <alignment horizontal="center" vertical="center"/>
      <protection locked="0"/>
    </xf>
    <xf numFmtId="0" fontId="0" fillId="33" borderId="110" xfId="0" applyFill="1" applyBorder="1" applyAlignment="1" applyProtection="1">
      <alignment horizontal="center" vertical="center"/>
      <protection locked="0"/>
    </xf>
    <xf numFmtId="0" fontId="0" fillId="0" borderId="60" xfId="0" applyNumberFormat="1" applyBorder="1" applyAlignment="1">
      <alignment horizontal="center" vertical="center" shrinkToFit="1"/>
    </xf>
    <xf numFmtId="0" fontId="0" fillId="0" borderId="52" xfId="0" applyNumberFormat="1" applyBorder="1" applyAlignment="1">
      <alignment horizontal="center" vertical="center" shrinkToFit="1"/>
    </xf>
    <xf numFmtId="0" fontId="36" fillId="0" borderId="111" xfId="0" applyFont="1" applyBorder="1" applyAlignment="1" applyProtection="1">
      <alignment horizontal="center" vertical="center" shrinkToFit="1"/>
      <protection locked="0"/>
    </xf>
    <xf numFmtId="0" fontId="36" fillId="0" borderId="112" xfId="0" applyFont="1" applyBorder="1" applyAlignment="1" applyProtection="1">
      <alignment horizontal="center" vertical="center" shrinkToFit="1"/>
      <protection locked="0"/>
    </xf>
    <xf numFmtId="0" fontId="0" fillId="0" borderId="113" xfId="0" applyNumberFormat="1" applyFont="1" applyBorder="1" applyAlignment="1" applyProtection="1">
      <alignment horizontal="center" vertical="center" shrinkToFit="1"/>
      <protection locked="0"/>
    </xf>
    <xf numFmtId="0" fontId="36" fillId="6" borderId="111" xfId="0" applyFont="1" applyFill="1" applyBorder="1" applyAlignment="1" applyProtection="1">
      <alignment horizontal="center" vertical="center" shrinkToFit="1"/>
      <protection locked="0"/>
    </xf>
    <xf numFmtId="0" fontId="36" fillId="6" borderId="112" xfId="0" applyFont="1" applyFill="1" applyBorder="1" applyAlignment="1" applyProtection="1">
      <alignment horizontal="center" vertical="center" shrinkToFit="1"/>
      <protection locked="0"/>
    </xf>
    <xf numFmtId="0" fontId="0" fillId="6" borderId="113" xfId="0" applyNumberFormat="1" applyFont="1" applyFill="1" applyBorder="1" applyAlignment="1" applyProtection="1">
      <alignment horizontal="center" vertical="center" shrinkToFit="1"/>
      <protection locked="0"/>
    </xf>
    <xf numFmtId="0" fontId="36" fillId="6" borderId="93" xfId="0" applyFont="1" applyFill="1" applyBorder="1" applyAlignment="1" applyProtection="1">
      <alignment horizontal="center" vertical="center" shrinkToFit="1"/>
      <protection locked="0"/>
    </xf>
    <xf numFmtId="0" fontId="36" fillId="6" borderId="94" xfId="0" applyFont="1" applyFill="1" applyBorder="1" applyAlignment="1" applyProtection="1">
      <alignment horizontal="center" vertical="center" shrinkToFit="1"/>
      <protection locked="0"/>
    </xf>
    <xf numFmtId="0" fontId="0" fillId="6" borderId="83" xfId="0" applyNumberFormat="1" applyFont="1" applyFill="1" applyBorder="1" applyAlignment="1" applyProtection="1">
      <alignment horizontal="center" vertical="center" shrinkToFit="1"/>
      <protection locked="0"/>
    </xf>
    <xf numFmtId="0" fontId="0" fillId="36" borderId="0" xfId="0" applyFill="1" applyAlignment="1">
      <alignment/>
    </xf>
    <xf numFmtId="0" fontId="3" fillId="34" borderId="0" xfId="0" applyFont="1" applyFill="1" applyAlignment="1">
      <alignment horizontal="center" vertical="top"/>
    </xf>
    <xf numFmtId="0" fontId="94" fillId="34" borderId="0" xfId="0" applyFont="1" applyFill="1" applyBorder="1" applyAlignment="1">
      <alignment horizontal="center" vertical="center"/>
    </xf>
    <xf numFmtId="0" fontId="94" fillId="34" borderId="0" xfId="0" applyFont="1" applyFill="1" applyBorder="1" applyAlignment="1">
      <alignment horizontal="left" vertical="center"/>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16" fillId="0" borderId="0" xfId="0" applyFont="1" applyBorder="1" applyAlignment="1">
      <alignment vertical="center"/>
    </xf>
    <xf numFmtId="0" fontId="36" fillId="0" borderId="92" xfId="0" applyFont="1" applyBorder="1" applyAlignment="1" applyProtection="1">
      <alignment horizontal="center" vertical="center" shrinkToFit="1"/>
      <protection locked="0"/>
    </xf>
    <xf numFmtId="0" fontId="0" fillId="0" borderId="82" xfId="0" applyNumberFormat="1" applyFont="1" applyBorder="1" applyAlignment="1" applyProtection="1">
      <alignment horizontal="center" vertical="center" shrinkToFit="1"/>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16" xfId="0" applyFont="1" applyBorder="1" applyAlignment="1">
      <alignment horizontal="center" vertical="center"/>
    </xf>
    <xf numFmtId="0" fontId="0" fillId="0" borderId="50" xfId="0" applyFont="1" applyBorder="1" applyAlignment="1">
      <alignment horizontal="center" vertical="center"/>
    </xf>
    <xf numFmtId="0" fontId="3" fillId="0" borderId="117" xfId="0" applyFont="1" applyBorder="1" applyAlignment="1">
      <alignment vertical="center"/>
    </xf>
    <xf numFmtId="0" fontId="3" fillId="0" borderId="117" xfId="0" applyFont="1" applyBorder="1" applyAlignment="1">
      <alignment horizontal="right" vertical="center"/>
    </xf>
    <xf numFmtId="0" fontId="0" fillId="33" borderId="100" xfId="0" applyFill="1" applyBorder="1" applyAlignment="1" applyProtection="1">
      <alignment horizontal="center" vertical="center"/>
      <protection locked="0"/>
    </xf>
    <xf numFmtId="0" fontId="0" fillId="33" borderId="99" xfId="0" applyFill="1" applyBorder="1" applyAlignment="1" applyProtection="1">
      <alignment horizontal="center" vertical="center"/>
      <protection locked="0"/>
    </xf>
    <xf numFmtId="0" fontId="0" fillId="0" borderId="24" xfId="0" applyBorder="1" applyAlignment="1">
      <alignment horizontal="center" vertical="center" shrinkToFit="1"/>
    </xf>
    <xf numFmtId="0" fontId="0" fillId="0" borderId="118" xfId="0" applyBorder="1" applyAlignment="1">
      <alignment horizontal="center" vertical="center"/>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13" fillId="0" borderId="121" xfId="0" applyFont="1" applyBorder="1" applyAlignment="1">
      <alignment horizontal="center" vertical="center"/>
    </xf>
    <xf numFmtId="0" fontId="0" fillId="0" borderId="65" xfId="0" applyBorder="1" applyAlignment="1">
      <alignment horizontal="center" vertical="center"/>
    </xf>
    <xf numFmtId="0" fontId="9" fillId="0" borderId="51" xfId="0" applyFont="1" applyFill="1" applyBorder="1" applyAlignment="1">
      <alignment horizontal="center" vertical="center"/>
    </xf>
    <xf numFmtId="0" fontId="14" fillId="0" borderId="115" xfId="0" applyFont="1" applyBorder="1" applyAlignment="1">
      <alignment horizontal="center" vertical="center" wrapText="1" shrinkToFit="1"/>
    </xf>
    <xf numFmtId="0" fontId="14" fillId="0" borderId="119" xfId="0" applyFont="1" applyBorder="1" applyAlignment="1">
      <alignment horizontal="center" vertical="center" wrapText="1" shrinkToFit="1"/>
    </xf>
    <xf numFmtId="0" fontId="0" fillId="0" borderId="42" xfId="0" applyFill="1" applyBorder="1" applyAlignment="1">
      <alignment horizontal="center" vertical="center" wrapText="1"/>
    </xf>
    <xf numFmtId="0" fontId="0" fillId="0" borderId="84" xfId="61" applyFont="1" applyBorder="1" applyAlignment="1">
      <alignment horizontal="center" vertical="center" textRotation="255"/>
      <protection/>
    </xf>
    <xf numFmtId="0" fontId="0" fillId="7" borderId="0" xfId="61" applyFont="1" applyFill="1">
      <alignment vertical="center"/>
      <protection/>
    </xf>
    <xf numFmtId="0" fontId="36" fillId="33" borderId="86" xfId="0" applyFont="1" applyFill="1" applyBorder="1" applyAlignment="1" applyProtection="1">
      <alignment horizontal="center" vertical="center" shrinkToFit="1"/>
      <protection locked="0"/>
    </xf>
    <xf numFmtId="0" fontId="36" fillId="33" borderId="90" xfId="0" applyFont="1" applyFill="1" applyBorder="1" applyAlignment="1" applyProtection="1">
      <alignment horizontal="center" vertical="center" shrinkToFit="1"/>
      <protection locked="0"/>
    </xf>
    <xf numFmtId="0" fontId="36" fillId="0" borderId="90" xfId="0" applyFont="1" applyBorder="1" applyAlignment="1" applyProtection="1">
      <alignment horizontal="center" vertical="center" shrinkToFit="1"/>
      <protection locked="0"/>
    </xf>
    <xf numFmtId="0" fontId="36" fillId="33" borderId="92" xfId="0" applyFont="1" applyFill="1" applyBorder="1" applyAlignment="1" applyProtection="1">
      <alignment horizontal="center" vertical="center" shrinkToFit="1"/>
      <protection locked="0"/>
    </xf>
    <xf numFmtId="0" fontId="36" fillId="33" borderId="88" xfId="0" applyFont="1" applyFill="1" applyBorder="1" applyAlignment="1" applyProtection="1">
      <alignment horizontal="center" vertical="center" shrinkToFit="1"/>
      <protection locked="0"/>
    </xf>
    <xf numFmtId="0" fontId="36" fillId="33" borderId="94" xfId="0" applyFont="1" applyFill="1" applyBorder="1" applyAlignment="1" applyProtection="1">
      <alignment horizontal="center" vertical="center" shrinkToFit="1"/>
      <protection locked="0"/>
    </xf>
    <xf numFmtId="14" fontId="0" fillId="7" borderId="0" xfId="61" applyNumberFormat="1" applyFont="1" applyFill="1">
      <alignment vertical="center"/>
      <protection/>
    </xf>
    <xf numFmtId="14" fontId="0" fillId="7" borderId="0" xfId="61" applyNumberFormat="1" applyFont="1" applyFill="1">
      <alignment vertical="center"/>
      <protection/>
    </xf>
    <xf numFmtId="0" fontId="0" fillId="0" borderId="122" xfId="61" applyFont="1" applyBorder="1" applyAlignment="1">
      <alignment horizontal="center" vertical="center" textRotation="255"/>
      <protection/>
    </xf>
    <xf numFmtId="0" fontId="38" fillId="0" borderId="0" xfId="0" applyFont="1" applyAlignment="1">
      <alignment/>
    </xf>
    <xf numFmtId="0" fontId="38" fillId="0" borderId="117" xfId="0" applyFont="1" applyBorder="1" applyAlignment="1">
      <alignment/>
    </xf>
    <xf numFmtId="0" fontId="38" fillId="0" borderId="117" xfId="0" applyFont="1" applyBorder="1" applyAlignment="1">
      <alignment horizontal="right"/>
    </xf>
    <xf numFmtId="0" fontId="38" fillId="0" borderId="123" xfId="0" applyFont="1" applyBorder="1" applyAlignment="1">
      <alignment/>
    </xf>
    <xf numFmtId="0" fontId="38" fillId="0" borderId="124" xfId="0" applyFont="1" applyBorder="1" applyAlignment="1">
      <alignment/>
    </xf>
    <xf numFmtId="0" fontId="38" fillId="0" borderId="50" xfId="0" applyFont="1" applyBorder="1" applyAlignment="1">
      <alignment/>
    </xf>
    <xf numFmtId="0" fontId="41" fillId="0" borderId="0" xfId="0" applyFont="1" applyAlignment="1">
      <alignment/>
    </xf>
    <xf numFmtId="0" fontId="38" fillId="0" borderId="117" xfId="0" applyFont="1" applyBorder="1" applyAlignment="1">
      <alignment horizontal="center" vertical="center"/>
    </xf>
    <xf numFmtId="0" fontId="38" fillId="0" borderId="0" xfId="0" applyFont="1" applyAlignment="1">
      <alignment vertical="center"/>
    </xf>
    <xf numFmtId="0" fontId="43" fillId="0" borderId="117" xfId="0" applyFont="1" applyBorder="1" applyAlignment="1">
      <alignment vertical="center"/>
    </xf>
    <xf numFmtId="0" fontId="38" fillId="0" borderId="117" xfId="0" applyFont="1" applyBorder="1" applyAlignment="1">
      <alignment vertical="center"/>
    </xf>
    <xf numFmtId="0" fontId="43" fillId="0" borderId="117" xfId="0" applyFont="1" applyBorder="1" applyAlignment="1">
      <alignment horizontal="right" vertical="center"/>
    </xf>
    <xf numFmtId="0" fontId="40" fillId="0" borderId="114" xfId="0" applyFont="1" applyBorder="1" applyAlignment="1" quotePrefix="1">
      <alignment horizontal="right" vertical="center"/>
    </xf>
    <xf numFmtId="0" fontId="40" fillId="0" borderId="123" xfId="0" applyFont="1" applyBorder="1" applyAlignment="1">
      <alignment horizontal="distributed" vertical="center"/>
    </xf>
    <xf numFmtId="0" fontId="40" fillId="0" borderId="107" xfId="0" applyFont="1" applyBorder="1" applyAlignment="1" quotePrefix="1">
      <alignment horizontal="right" vertical="center"/>
    </xf>
    <xf numFmtId="0" fontId="40" fillId="0" borderId="124" xfId="0" applyFont="1" applyBorder="1" applyAlignment="1">
      <alignment horizontal="distributed" vertical="center"/>
    </xf>
    <xf numFmtId="0" fontId="40" fillId="0" borderId="108" xfId="0" applyFont="1" applyBorder="1" applyAlignment="1" quotePrefix="1">
      <alignment horizontal="right" vertical="center"/>
    </xf>
    <xf numFmtId="0" fontId="40" fillId="0" borderId="50" xfId="0" applyFont="1" applyBorder="1" applyAlignment="1">
      <alignment horizontal="distributed" vertical="center"/>
    </xf>
    <xf numFmtId="0" fontId="95" fillId="7" borderId="0" xfId="0" applyFont="1" applyFill="1" applyAlignment="1">
      <alignment horizontal="right"/>
    </xf>
    <xf numFmtId="0" fontId="95" fillId="0" borderId="0" xfId="0" applyFont="1" applyAlignment="1">
      <alignment horizontal="right"/>
    </xf>
    <xf numFmtId="0" fontId="0" fillId="33" borderId="98" xfId="0" applyFill="1" applyBorder="1" applyAlignment="1" applyProtection="1">
      <alignment horizontal="center" vertical="center" textRotation="255"/>
      <protection locked="0"/>
    </xf>
    <xf numFmtId="0" fontId="0" fillId="33" borderId="100" xfId="0" applyFill="1" applyBorder="1" applyAlignment="1" applyProtection="1">
      <alignment horizontal="center" vertical="center"/>
      <protection locked="0"/>
    </xf>
    <xf numFmtId="0" fontId="0" fillId="33" borderId="99" xfId="0" applyFill="1" applyBorder="1" applyAlignment="1" applyProtection="1">
      <alignment horizontal="center" vertical="center"/>
      <protection locked="0"/>
    </xf>
    <xf numFmtId="0" fontId="0" fillId="0" borderId="125" xfId="0" applyBorder="1" applyAlignment="1">
      <alignment/>
    </xf>
    <xf numFmtId="0" fontId="0" fillId="33" borderId="98" xfId="0" applyFill="1" applyBorder="1" applyAlignment="1" applyProtection="1">
      <alignment horizontal="center" vertical="center" textRotation="255"/>
      <protection locked="0"/>
    </xf>
    <xf numFmtId="0" fontId="0" fillId="33" borderId="99" xfId="0" applyFill="1" applyBorder="1" applyAlignment="1" applyProtection="1">
      <alignment horizontal="center" vertical="center"/>
      <protection locked="0"/>
    </xf>
    <xf numFmtId="0" fontId="0" fillId="34" borderId="0" xfId="0" applyFill="1" applyBorder="1" applyAlignment="1">
      <alignment horizontal="center"/>
    </xf>
    <xf numFmtId="0" fontId="0" fillId="33" borderId="100" xfId="0"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18" fillId="0" borderId="0" xfId="61" applyFont="1" applyAlignment="1">
      <alignment vertical="center"/>
      <protection/>
    </xf>
    <xf numFmtId="58" fontId="4" fillId="0" borderId="0" xfId="61" applyNumberFormat="1" applyFont="1" applyAlignment="1">
      <alignment horizontal="left" vertical="center"/>
      <protection/>
    </xf>
    <xf numFmtId="0" fontId="96" fillId="7" borderId="0" xfId="61" applyFont="1" applyFill="1">
      <alignment vertical="center"/>
      <protection/>
    </xf>
    <xf numFmtId="0" fontId="0" fillId="0" borderId="120" xfId="0"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pplyProtection="1">
      <alignment horizontal="center" vertical="center" wrapText="1"/>
      <protection locked="0"/>
    </xf>
    <xf numFmtId="0" fontId="5" fillId="0" borderId="56" xfId="0" applyFont="1" applyBorder="1" applyAlignment="1">
      <alignment vertical="center"/>
    </xf>
    <xf numFmtId="0" fontId="0" fillId="0" borderId="0" xfId="0" applyAlignment="1">
      <alignment horizontal="left" vertical="center"/>
    </xf>
    <xf numFmtId="0" fontId="5" fillId="0" borderId="122" xfId="0" applyFont="1" applyBorder="1" applyAlignment="1">
      <alignment horizontal="center" vertical="center"/>
    </xf>
    <xf numFmtId="0" fontId="5" fillId="0" borderId="0" xfId="0" applyFont="1" applyBorder="1" applyAlignment="1">
      <alignment vertical="center"/>
    </xf>
    <xf numFmtId="0" fontId="1" fillId="0" borderId="126" xfId="0" applyFont="1" applyBorder="1" applyAlignment="1">
      <alignment horizontal="center" vertical="center" wrapText="1" shrinkToFit="1"/>
    </xf>
    <xf numFmtId="0" fontId="1" fillId="0" borderId="127" xfId="0" applyFont="1" applyBorder="1" applyAlignment="1">
      <alignment horizontal="center" vertical="center" wrapText="1" shrinkToFit="1"/>
    </xf>
    <xf numFmtId="0" fontId="91" fillId="7" borderId="0" xfId="0" applyFont="1" applyFill="1" applyAlignment="1">
      <alignment horizontal="right"/>
    </xf>
    <xf numFmtId="0" fontId="0" fillId="7" borderId="0" xfId="0" applyFill="1" applyAlignment="1">
      <alignment horizontal="right"/>
    </xf>
    <xf numFmtId="0" fontId="0" fillId="0" borderId="0" xfId="0" applyAlignment="1">
      <alignment horizontal="right"/>
    </xf>
    <xf numFmtId="0" fontId="0" fillId="34" borderId="0" xfId="0" applyFill="1" applyBorder="1" applyAlignment="1">
      <alignment horizontal="left"/>
    </xf>
    <xf numFmtId="0" fontId="3" fillId="34" borderId="0" xfId="0" applyFont="1" applyFill="1" applyAlignment="1">
      <alignment horizontal="center" vertical="top" wrapText="1"/>
    </xf>
    <xf numFmtId="0" fontId="16" fillId="0" borderId="56" xfId="0" applyFont="1" applyBorder="1" applyAlignment="1">
      <alignment/>
    </xf>
    <xf numFmtId="0" fontId="3" fillId="0" borderId="128" xfId="0" applyFont="1" applyBorder="1" applyAlignment="1">
      <alignment vertical="center"/>
    </xf>
    <xf numFmtId="0" fontId="3" fillId="0" borderId="129" xfId="0" applyFont="1" applyBorder="1" applyAlignment="1">
      <alignment vertical="center"/>
    </xf>
    <xf numFmtId="0" fontId="0" fillId="0" borderId="74" xfId="0" applyBorder="1" applyAlignment="1">
      <alignment horizontal="center" vertical="center" shrinkToFit="1"/>
    </xf>
    <xf numFmtId="0" fontId="16" fillId="0" borderId="12" xfId="0" applyFont="1" applyBorder="1" applyAlignment="1">
      <alignment vertical="center"/>
    </xf>
    <xf numFmtId="0" fontId="16" fillId="0" borderId="0" xfId="0" applyFont="1" applyBorder="1" applyAlignment="1">
      <alignment/>
    </xf>
    <xf numFmtId="0" fontId="16" fillId="0" borderId="130" xfId="0" applyFont="1" applyBorder="1" applyAlignment="1">
      <alignment vertical="center"/>
    </xf>
    <xf numFmtId="0" fontId="0" fillId="33" borderId="131" xfId="0" applyFill="1" applyBorder="1" applyAlignment="1" applyProtection="1">
      <alignment horizontal="center" vertical="center" textRotation="255"/>
      <protection locked="0"/>
    </xf>
    <xf numFmtId="0" fontId="13" fillId="33" borderId="132" xfId="0" applyFont="1" applyFill="1" applyBorder="1" applyAlignment="1" applyProtection="1">
      <alignment horizontal="center" vertical="center"/>
      <protection locked="0"/>
    </xf>
    <xf numFmtId="0" fontId="36" fillId="6" borderId="133" xfId="0" applyFont="1" applyFill="1" applyBorder="1" applyAlignment="1" applyProtection="1">
      <alignment horizontal="center" vertical="center" shrinkToFit="1"/>
      <protection locked="0"/>
    </xf>
    <xf numFmtId="0" fontId="36" fillId="6" borderId="134" xfId="0" applyFont="1" applyFill="1" applyBorder="1" applyAlignment="1" applyProtection="1">
      <alignment horizontal="center" vertical="center" shrinkToFit="1"/>
      <protection locked="0"/>
    </xf>
    <xf numFmtId="0" fontId="0" fillId="6" borderId="71" xfId="0" applyNumberFormat="1" applyFont="1" applyFill="1" applyBorder="1" applyAlignment="1" applyProtection="1">
      <alignment horizontal="center" vertical="center" shrinkToFit="1"/>
      <protection locked="0"/>
    </xf>
    <xf numFmtId="0" fontId="13" fillId="0" borderId="55" xfId="0" applyFont="1" applyBorder="1" applyAlignment="1">
      <alignment horizontal="center" vertical="center"/>
    </xf>
    <xf numFmtId="0" fontId="0" fillId="0" borderId="135" xfId="0" applyBorder="1" applyAlignment="1">
      <alignment horizontal="center" vertical="center"/>
    </xf>
    <xf numFmtId="0" fontId="0" fillId="0" borderId="74" xfId="0" applyBorder="1" applyAlignment="1">
      <alignment horizontal="center" vertical="center"/>
    </xf>
    <xf numFmtId="0" fontId="0" fillId="0" borderId="84" xfId="0" applyBorder="1" applyAlignment="1">
      <alignment horizontal="center" vertical="center"/>
    </xf>
    <xf numFmtId="0" fontId="0" fillId="0" borderId="122" xfId="0" applyBorder="1" applyAlignment="1">
      <alignment horizontal="center" vertical="center"/>
    </xf>
    <xf numFmtId="0" fontId="0" fillId="0" borderId="98" xfId="0" applyFill="1" applyBorder="1" applyAlignment="1" applyProtection="1">
      <alignment horizontal="center" vertical="center" textRotation="255"/>
      <protection locked="0"/>
    </xf>
    <xf numFmtId="0" fontId="0" fillId="0" borderId="100" xfId="0" applyFill="1" applyBorder="1" applyAlignment="1" applyProtection="1">
      <alignment horizontal="center" vertical="center"/>
      <protection locked="0"/>
    </xf>
    <xf numFmtId="0" fontId="13" fillId="0" borderId="103" xfId="0" applyFont="1" applyFill="1" applyBorder="1" applyAlignment="1" applyProtection="1">
      <alignment horizontal="center" vertical="center"/>
      <protection locked="0"/>
    </xf>
    <xf numFmtId="0" fontId="36" fillId="0" borderId="104" xfId="0" applyFont="1" applyFill="1" applyBorder="1" applyAlignment="1" applyProtection="1">
      <alignment horizontal="center" vertical="center" shrinkToFit="1"/>
      <protection locked="0"/>
    </xf>
    <xf numFmtId="0" fontId="36" fillId="0" borderId="105" xfId="0" applyFont="1" applyFill="1" applyBorder="1" applyAlignment="1" applyProtection="1">
      <alignment horizontal="center" vertical="center" shrinkToFit="1"/>
      <protection locked="0"/>
    </xf>
    <xf numFmtId="0" fontId="0" fillId="0" borderId="72" xfId="0" applyNumberFormat="1" applyFont="1" applyFill="1" applyBorder="1" applyAlignment="1" applyProtection="1">
      <alignment horizontal="center" vertical="center" shrinkToFit="1"/>
      <protection locked="0"/>
    </xf>
    <xf numFmtId="0" fontId="13" fillId="0" borderId="136" xfId="0" applyFont="1" applyBorder="1" applyAlignment="1" applyProtection="1">
      <alignment horizontal="center" vertical="center"/>
      <protection locked="0"/>
    </xf>
    <xf numFmtId="0" fontId="36" fillId="0" borderId="137" xfId="0" applyFont="1" applyBorder="1" applyAlignment="1" applyProtection="1">
      <alignment horizontal="center" vertical="center" shrinkToFit="1"/>
      <protection locked="0"/>
    </xf>
    <xf numFmtId="0" fontId="36" fillId="0" borderId="138" xfId="0" applyFont="1" applyBorder="1" applyAlignment="1" applyProtection="1">
      <alignment horizontal="center" vertical="center" shrinkToFit="1"/>
      <protection locked="0"/>
    </xf>
    <xf numFmtId="0" fontId="0" fillId="0" borderId="139" xfId="0" applyNumberFormat="1" applyFont="1" applyBorder="1" applyAlignment="1" applyProtection="1">
      <alignment horizontal="center" vertical="center" shrinkToFit="1"/>
      <protection locked="0"/>
    </xf>
    <xf numFmtId="0" fontId="0" fillId="6" borderId="98" xfId="0" applyFill="1" applyBorder="1" applyAlignment="1" applyProtection="1">
      <alignment horizontal="center" vertical="center" textRotation="255"/>
      <protection locked="0"/>
    </xf>
    <xf numFmtId="0" fontId="0" fillId="6" borderId="99" xfId="0" applyFill="1" applyBorder="1" applyAlignment="1" applyProtection="1">
      <alignment horizontal="center" vertical="center"/>
      <protection locked="0"/>
    </xf>
    <xf numFmtId="0" fontId="13" fillId="6" borderId="136" xfId="0" applyFont="1" applyFill="1" applyBorder="1" applyAlignment="1" applyProtection="1">
      <alignment horizontal="center" vertical="center"/>
      <protection locked="0"/>
    </xf>
    <xf numFmtId="0" fontId="36" fillId="6" borderId="137" xfId="0" applyFont="1" applyFill="1" applyBorder="1" applyAlignment="1" applyProtection="1">
      <alignment horizontal="center" vertical="center" shrinkToFit="1"/>
      <protection locked="0"/>
    </xf>
    <xf numFmtId="0" fontId="36" fillId="6" borderId="138" xfId="0" applyFont="1" applyFill="1" applyBorder="1" applyAlignment="1" applyProtection="1">
      <alignment horizontal="center" vertical="center" shrinkToFit="1"/>
      <protection locked="0"/>
    </xf>
    <xf numFmtId="0" fontId="0" fillId="6" borderId="139" xfId="0" applyNumberFormat="1" applyFont="1" applyFill="1" applyBorder="1" applyAlignment="1" applyProtection="1">
      <alignment horizontal="center" vertical="center" shrinkToFit="1"/>
      <protection locked="0"/>
    </xf>
    <xf numFmtId="0" fontId="0" fillId="0" borderId="101" xfId="0" applyFill="1" applyBorder="1" applyAlignment="1" applyProtection="1">
      <alignment horizontal="center" vertical="center" textRotation="255"/>
      <protection locked="0"/>
    </xf>
    <xf numFmtId="0" fontId="0" fillId="0" borderId="102" xfId="0" applyFill="1" applyBorder="1" applyAlignment="1" applyProtection="1">
      <alignment horizontal="center" vertical="center"/>
      <protection locked="0"/>
    </xf>
    <xf numFmtId="0" fontId="13" fillId="0" borderId="106" xfId="0" applyFont="1" applyFill="1" applyBorder="1" applyAlignment="1" applyProtection="1">
      <alignment horizontal="center" vertical="center"/>
      <protection locked="0"/>
    </xf>
    <xf numFmtId="0" fontId="36" fillId="0" borderId="95" xfId="0" applyFont="1" applyFill="1" applyBorder="1" applyAlignment="1" applyProtection="1">
      <alignment horizontal="center" vertical="center" shrinkToFit="1"/>
      <protection locked="0"/>
    </xf>
    <xf numFmtId="0" fontId="36" fillId="0" borderId="96" xfId="0" applyFont="1" applyFill="1" applyBorder="1" applyAlignment="1" applyProtection="1">
      <alignment horizontal="center" vertical="center" shrinkToFit="1"/>
      <protection locked="0"/>
    </xf>
    <xf numFmtId="0" fontId="0" fillId="0" borderId="68" xfId="0" applyNumberFormat="1" applyFont="1" applyFill="1" applyBorder="1" applyAlignment="1" applyProtection="1">
      <alignment horizontal="center" vertical="center" shrinkToFit="1"/>
      <protection locked="0"/>
    </xf>
    <xf numFmtId="0" fontId="3" fillId="0" borderId="117" xfId="0" applyFont="1" applyBorder="1" applyAlignment="1">
      <alignment horizontal="left" vertical="center"/>
    </xf>
    <xf numFmtId="0" fontId="3" fillId="0" borderId="0" xfId="0" applyFont="1" applyBorder="1" applyAlignment="1">
      <alignment vertical="center"/>
    </xf>
    <xf numFmtId="0" fontId="16" fillId="0" borderId="0" xfId="0" applyFont="1" applyBorder="1" applyAlignment="1">
      <alignment vertical="top"/>
    </xf>
    <xf numFmtId="0" fontId="94" fillId="34" borderId="0" xfId="0" applyFont="1" applyFill="1" applyAlignment="1">
      <alignment vertical="top"/>
    </xf>
    <xf numFmtId="0" fontId="15" fillId="0" borderId="44" xfId="0" applyFont="1" applyFill="1" applyBorder="1" applyAlignment="1">
      <alignment horizontal="center" vertical="center" wrapText="1"/>
    </xf>
    <xf numFmtId="0" fontId="95" fillId="7" borderId="0" xfId="0" applyFont="1" applyFill="1" applyAlignment="1">
      <alignment/>
    </xf>
    <xf numFmtId="0" fontId="95" fillId="0" borderId="0" xfId="0" applyFont="1" applyAlignment="1">
      <alignment/>
    </xf>
    <xf numFmtId="0" fontId="45" fillId="7" borderId="0" xfId="0" applyFont="1" applyFill="1" applyAlignment="1">
      <alignment vertical="top"/>
    </xf>
    <xf numFmtId="0" fontId="0" fillId="33" borderId="98" xfId="0" applyFill="1" applyBorder="1" applyAlignment="1" applyProtection="1">
      <alignment horizontal="center" vertical="center" textRotation="255"/>
      <protection locked="0"/>
    </xf>
    <xf numFmtId="0" fontId="0" fillId="33" borderId="99" xfId="0" applyFill="1" applyBorder="1" applyAlignment="1" applyProtection="1">
      <alignment horizontal="center" vertical="center"/>
      <protection locked="0"/>
    </xf>
    <xf numFmtId="0" fontId="0" fillId="34" borderId="0" xfId="0" applyFill="1" applyAlignment="1">
      <alignment vertical="top" wrapText="1"/>
    </xf>
    <xf numFmtId="0" fontId="0" fillId="34" borderId="0" xfId="0" applyFill="1" applyAlignment="1">
      <alignment vertical="top"/>
    </xf>
    <xf numFmtId="0" fontId="5" fillId="0" borderId="124" xfId="0" applyFont="1" applyBorder="1" applyAlignment="1" applyProtection="1">
      <alignment horizontal="center" vertical="center"/>
      <protection locked="0"/>
    </xf>
    <xf numFmtId="0" fontId="5" fillId="33" borderId="124" xfId="0" applyFont="1" applyFill="1" applyBorder="1" applyAlignment="1" applyProtection="1">
      <alignment horizontal="center" vertical="center"/>
      <protection locked="0"/>
    </xf>
    <xf numFmtId="0" fontId="5" fillId="33" borderId="50" xfId="0" applyFont="1" applyFill="1" applyBorder="1" applyAlignment="1" applyProtection="1">
      <alignment horizontal="center" vertical="center"/>
      <protection locked="0"/>
    </xf>
    <xf numFmtId="0" fontId="1" fillId="0" borderId="140" xfId="0" applyFont="1" applyBorder="1" applyAlignment="1">
      <alignment horizontal="center" vertical="center" wrapText="1" shrinkToFit="1"/>
    </xf>
    <xf numFmtId="0" fontId="0" fillId="0" borderId="141" xfId="0" applyBorder="1" applyAlignment="1" applyProtection="1">
      <alignment horizontal="center" vertical="center"/>
      <protection locked="0"/>
    </xf>
    <xf numFmtId="0" fontId="0" fillId="33" borderId="141" xfId="0" applyFill="1" applyBorder="1" applyAlignment="1" applyProtection="1">
      <alignment horizontal="center" vertical="center"/>
      <protection locked="0"/>
    </xf>
    <xf numFmtId="0" fontId="0" fillId="33" borderId="142" xfId="0" applyFill="1" applyBorder="1" applyAlignment="1" applyProtection="1">
      <alignment horizontal="center" vertical="center"/>
      <protection locked="0"/>
    </xf>
    <xf numFmtId="0" fontId="13" fillId="0" borderId="49" xfId="0" applyFont="1" applyBorder="1" applyAlignment="1">
      <alignment horizontal="center" vertical="center" shrinkToFit="1"/>
    </xf>
    <xf numFmtId="0" fontId="0" fillId="0" borderId="143" xfId="0" applyBorder="1" applyAlignment="1" applyProtection="1">
      <alignment horizontal="center" vertical="center"/>
      <protection locked="0"/>
    </xf>
    <xf numFmtId="0" fontId="0" fillId="33" borderId="143" xfId="0" applyFill="1" applyBorder="1" applyAlignment="1" applyProtection="1">
      <alignment horizontal="center" vertical="center"/>
      <protection locked="0"/>
    </xf>
    <xf numFmtId="0" fontId="0" fillId="33" borderId="144" xfId="0" applyFill="1" applyBorder="1" applyAlignment="1" applyProtection="1">
      <alignment horizontal="center" vertical="center"/>
      <protection locked="0"/>
    </xf>
    <xf numFmtId="0" fontId="5" fillId="0" borderId="74" xfId="0" applyFont="1" applyBorder="1" applyAlignment="1">
      <alignment horizontal="center" vertical="center"/>
    </xf>
    <xf numFmtId="0" fontId="97" fillId="0" borderId="0" xfId="0" applyFont="1" applyFill="1" applyAlignment="1">
      <alignment/>
    </xf>
    <xf numFmtId="0" fontId="0" fillId="0" borderId="0" xfId="0" applyFont="1" applyFill="1" applyAlignment="1">
      <alignment vertical="top"/>
    </xf>
    <xf numFmtId="0" fontId="0" fillId="0" borderId="0" xfId="0" applyFont="1" applyFill="1" applyAlignment="1">
      <alignment horizontal="center" vertical="top"/>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49" xfId="0" applyFont="1" applyBorder="1" applyAlignment="1">
      <alignment horizontal="center" vertical="center"/>
    </xf>
    <xf numFmtId="0" fontId="0" fillId="0" borderId="0" xfId="0" applyFill="1" applyAlignment="1">
      <alignment horizontal="left" vertical="top" wrapText="1"/>
    </xf>
    <xf numFmtId="14" fontId="4" fillId="0" borderId="0" xfId="63" applyNumberFormat="1" applyFont="1" applyAlignment="1" applyProtection="1">
      <alignment horizontal="right" vertical="center"/>
      <protection/>
    </xf>
    <xf numFmtId="0" fontId="11" fillId="0" borderId="136" xfId="63" applyFont="1" applyBorder="1" applyAlignment="1" applyProtection="1">
      <alignment horizontal="center" vertical="center"/>
      <protection locked="0"/>
    </xf>
    <xf numFmtId="0" fontId="11" fillId="0" borderId="58" xfId="63" applyFont="1" applyBorder="1" applyAlignment="1" applyProtection="1">
      <alignment horizontal="center" vertical="center"/>
      <protection locked="0"/>
    </xf>
    <xf numFmtId="0" fontId="11" fillId="0" borderId="10" xfId="63" applyFont="1" applyBorder="1" applyAlignment="1" applyProtection="1">
      <alignment horizontal="center" vertical="center"/>
      <protection locked="0"/>
    </xf>
    <xf numFmtId="0" fontId="11" fillId="0" borderId="132" xfId="63" applyFont="1" applyBorder="1" applyAlignment="1" applyProtection="1">
      <alignment horizontal="center" vertical="center"/>
      <protection locked="0"/>
    </xf>
    <xf numFmtId="0" fontId="11" fillId="0" borderId="117" xfId="63" applyFont="1" applyBorder="1" applyAlignment="1" applyProtection="1">
      <alignment horizontal="center" vertical="center"/>
      <protection locked="0"/>
    </xf>
    <xf numFmtId="0" fontId="11" fillId="0" borderId="145" xfId="63" applyFont="1" applyBorder="1" applyAlignment="1" applyProtection="1">
      <alignment horizontal="center" vertical="center"/>
      <protection locked="0"/>
    </xf>
    <xf numFmtId="0" fontId="12" fillId="0" borderId="0" xfId="63" applyFont="1" applyBorder="1" applyAlignment="1" applyProtection="1">
      <alignment horizontal="left"/>
      <protection/>
    </xf>
    <xf numFmtId="0" fontId="5" fillId="0" borderId="121" xfId="63" applyFont="1" applyBorder="1" applyAlignment="1" applyProtection="1">
      <alignment horizontal="center" vertical="center"/>
      <protection/>
    </xf>
    <xf numFmtId="0" fontId="5" fillId="0" borderId="65" xfId="63" applyFont="1" applyBorder="1" applyAlignment="1" applyProtection="1">
      <alignment horizontal="center" vertical="center"/>
      <protection/>
    </xf>
    <xf numFmtId="0" fontId="5" fillId="0" borderId="24" xfId="63" applyFont="1" applyBorder="1" applyAlignment="1" applyProtection="1">
      <alignment horizontal="center" vertical="center"/>
      <protection/>
    </xf>
    <xf numFmtId="0" fontId="5" fillId="0" borderId="123" xfId="63" applyFont="1" applyBorder="1" applyAlignment="1" applyProtection="1">
      <alignment horizontal="center" vertical="center"/>
      <protection/>
    </xf>
    <xf numFmtId="0" fontId="5" fillId="0" borderId="25" xfId="63" applyFont="1" applyBorder="1" applyAlignment="1" applyProtection="1">
      <alignment horizontal="center" vertical="center"/>
      <protection/>
    </xf>
    <xf numFmtId="0" fontId="5" fillId="0" borderId="24" xfId="63" applyFont="1" applyBorder="1" applyAlignment="1" applyProtection="1">
      <alignment horizontal="center" vertical="center" shrinkToFit="1"/>
      <protection/>
    </xf>
    <xf numFmtId="0" fontId="5" fillId="0" borderId="123" xfId="63" applyFont="1" applyBorder="1" applyAlignment="1" applyProtection="1">
      <alignment horizontal="center" vertical="center" shrinkToFit="1"/>
      <protection/>
    </xf>
    <xf numFmtId="0" fontId="5" fillId="0" borderId="25" xfId="63" applyFont="1" applyBorder="1" applyAlignment="1" applyProtection="1">
      <alignment horizontal="center" vertical="center" shrinkToFit="1"/>
      <protection/>
    </xf>
    <xf numFmtId="0" fontId="5" fillId="0" borderId="11" xfId="63" applyFont="1" applyBorder="1" applyAlignment="1" applyProtection="1">
      <alignment horizontal="center" vertical="center" wrapText="1" shrinkToFit="1"/>
      <protection/>
    </xf>
    <xf numFmtId="0" fontId="5" fillId="0" borderId="146" xfId="63" applyFont="1" applyBorder="1" applyAlignment="1" applyProtection="1">
      <alignment horizontal="center" vertical="center" shrinkToFit="1"/>
      <protection/>
    </xf>
    <xf numFmtId="0" fontId="0" fillId="0" borderId="147" xfId="63" applyFont="1" applyBorder="1" applyAlignment="1" applyProtection="1">
      <alignment horizontal="center" vertical="center" wrapText="1"/>
      <protection/>
    </xf>
    <xf numFmtId="0" fontId="0" fillId="0" borderId="148" xfId="63" applyFont="1" applyBorder="1" applyAlignment="1" applyProtection="1">
      <alignment horizontal="center" vertical="center"/>
      <protection/>
    </xf>
    <xf numFmtId="0" fontId="0" fillId="0" borderId="149" xfId="63" applyFont="1" applyBorder="1" applyAlignment="1" applyProtection="1">
      <alignment horizontal="center" vertical="center"/>
      <protection/>
    </xf>
    <xf numFmtId="0" fontId="5" fillId="0" borderId="150" xfId="63" applyFont="1" applyBorder="1" applyAlignment="1" applyProtection="1">
      <alignment horizontal="center" vertical="center"/>
      <protection/>
    </xf>
    <xf numFmtId="0" fontId="5" fillId="0" borderId="71" xfId="63" applyFont="1" applyBorder="1" applyAlignment="1" applyProtection="1">
      <alignment horizontal="center" vertical="center"/>
      <protection/>
    </xf>
    <xf numFmtId="0" fontId="8" fillId="0" borderId="151" xfId="63" applyFont="1" applyBorder="1" applyAlignment="1" applyProtection="1">
      <alignment horizontal="center" vertical="center"/>
      <protection locked="0"/>
    </xf>
    <xf numFmtId="0" fontId="8" fillId="0" borderId="152" xfId="63" applyFont="1" applyBorder="1" applyAlignment="1" applyProtection="1">
      <alignment horizontal="center" vertical="center"/>
      <protection locked="0"/>
    </xf>
    <xf numFmtId="0" fontId="8" fillId="0" borderId="153" xfId="63" applyFont="1" applyBorder="1" applyAlignment="1" applyProtection="1">
      <alignment horizontal="center" vertical="center"/>
      <protection locked="0"/>
    </xf>
    <xf numFmtId="0" fontId="8" fillId="0" borderId="41" xfId="63" applyFont="1" applyBorder="1" applyAlignment="1" applyProtection="1">
      <alignment horizontal="center" vertical="center"/>
      <protection locked="0"/>
    </xf>
    <xf numFmtId="0" fontId="8" fillId="0" borderId="56" xfId="63" applyFont="1" applyBorder="1" applyAlignment="1" applyProtection="1">
      <alignment horizontal="center" vertical="center"/>
      <protection locked="0"/>
    </xf>
    <xf numFmtId="0" fontId="8" fillId="0" borderId="154" xfId="63" applyFont="1" applyBorder="1" applyAlignment="1" applyProtection="1">
      <alignment horizontal="center" vertical="center"/>
      <protection locked="0"/>
    </xf>
    <xf numFmtId="0" fontId="4" fillId="0" borderId="155" xfId="63" applyFont="1" applyBorder="1" applyAlignment="1" applyProtection="1">
      <alignment horizontal="center" vertical="center"/>
      <protection locked="0"/>
    </xf>
    <xf numFmtId="0" fontId="4" fillId="0" borderId="0" xfId="63" applyFont="1" applyBorder="1" applyAlignment="1" applyProtection="1">
      <alignment horizontal="center" vertical="center"/>
      <protection locked="0"/>
    </xf>
    <xf numFmtId="0" fontId="4" fillId="0" borderId="156" xfId="63" applyFont="1" applyBorder="1" applyAlignment="1" applyProtection="1">
      <alignment horizontal="center" vertical="center"/>
      <protection locked="0"/>
    </xf>
    <xf numFmtId="0" fontId="4" fillId="0" borderId="157" xfId="63" applyFont="1" applyBorder="1" applyAlignment="1" applyProtection="1">
      <alignment horizontal="center" vertical="center"/>
      <protection locked="0"/>
    </xf>
    <xf numFmtId="0" fontId="4" fillId="0" borderId="56" xfId="63" applyFont="1" applyBorder="1" applyAlignment="1" applyProtection="1">
      <alignment horizontal="center" vertical="center"/>
      <protection locked="0"/>
    </xf>
    <xf numFmtId="0" fontId="4" fillId="0" borderId="154" xfId="63" applyFont="1" applyBorder="1" applyAlignment="1" applyProtection="1">
      <alignment horizontal="center" vertical="center"/>
      <protection locked="0"/>
    </xf>
    <xf numFmtId="0" fontId="0" fillId="0" borderId="158" xfId="63" applyFont="1" applyBorder="1" applyAlignment="1" applyProtection="1">
      <alignment horizontal="center" vertical="center" wrapText="1"/>
      <protection/>
    </xf>
    <xf numFmtId="0" fontId="92" fillId="0" borderId="158" xfId="63" applyFont="1" applyBorder="1" applyAlignment="1" applyProtection="1">
      <alignment horizontal="center" vertical="center"/>
      <protection/>
    </xf>
    <xf numFmtId="0" fontId="92" fillId="0" borderId="148" xfId="63" applyFont="1" applyBorder="1" applyAlignment="1" applyProtection="1">
      <alignment horizontal="center" vertical="center"/>
      <protection/>
    </xf>
    <xf numFmtId="0" fontId="92" fillId="0" borderId="158" xfId="63" applyFont="1" applyBorder="1" applyAlignment="1" applyProtection="1">
      <alignment horizontal="center" vertical="center" wrapText="1" shrinkToFit="1"/>
      <protection/>
    </xf>
    <xf numFmtId="0" fontId="92" fillId="0" borderId="148" xfId="63" applyFont="1" applyBorder="1" applyAlignment="1" applyProtection="1">
      <alignment horizontal="center" vertical="center" wrapText="1" shrinkToFit="1"/>
      <protection/>
    </xf>
    <xf numFmtId="0" fontId="92" fillId="0" borderId="149" xfId="63" applyFont="1" applyBorder="1" applyAlignment="1" applyProtection="1">
      <alignment horizontal="center" vertical="center" wrapText="1" shrinkToFit="1"/>
      <protection/>
    </xf>
    <xf numFmtId="0" fontId="0" fillId="0" borderId="159" xfId="63" applyFont="1" applyBorder="1" applyAlignment="1" applyProtection="1">
      <alignment horizontal="center" vertical="center" wrapText="1"/>
      <protection/>
    </xf>
    <xf numFmtId="0" fontId="0" fillId="0" borderId="54" xfId="63" applyFont="1" applyBorder="1" applyAlignment="1" applyProtection="1">
      <alignment horizontal="center" vertical="center"/>
      <protection/>
    </xf>
    <xf numFmtId="0" fontId="0" fillId="0" borderId="160" xfId="63" applyFont="1" applyBorder="1" applyAlignment="1" applyProtection="1">
      <alignment horizontal="center" vertical="center"/>
      <protection/>
    </xf>
    <xf numFmtId="0" fontId="5" fillId="0" borderId="161" xfId="63" applyFont="1" applyBorder="1" applyAlignment="1" applyProtection="1">
      <alignment horizontal="center" vertical="center"/>
      <protection locked="0"/>
    </xf>
    <xf numFmtId="0" fontId="5" fillId="0" borderId="22" xfId="63" applyFont="1" applyBorder="1" applyAlignment="1" applyProtection="1">
      <alignment horizontal="center" vertical="center"/>
      <protection locked="0"/>
    </xf>
    <xf numFmtId="0" fontId="8" fillId="0" borderId="162" xfId="63" applyFont="1" applyBorder="1" applyAlignment="1" applyProtection="1">
      <alignment horizontal="center" vertical="center"/>
      <protection locked="0"/>
    </xf>
    <xf numFmtId="0" fontId="8" fillId="0" borderId="102" xfId="63" applyFont="1" applyBorder="1" applyAlignment="1" applyProtection="1">
      <alignment horizontal="center" vertical="center"/>
      <protection locked="0"/>
    </xf>
    <xf numFmtId="177" fontId="10" fillId="0" borderId="163" xfId="63" applyNumberFormat="1" applyFont="1" applyBorder="1" applyAlignment="1" applyProtection="1">
      <alignment horizontal="left" vertical="center"/>
      <protection locked="0"/>
    </xf>
    <xf numFmtId="177" fontId="10" fillId="0" borderId="164" xfId="63" applyNumberFormat="1" applyFont="1" applyBorder="1" applyAlignment="1" applyProtection="1">
      <alignment horizontal="left" vertical="center"/>
      <protection locked="0"/>
    </xf>
    <xf numFmtId="0" fontId="2" fillId="0" borderId="155" xfId="63" applyFont="1" applyBorder="1" applyAlignment="1" applyProtection="1">
      <alignment horizontal="center" vertical="center"/>
      <protection locked="0"/>
    </xf>
    <xf numFmtId="0" fontId="2" fillId="0" borderId="0" xfId="63" applyFont="1" applyBorder="1" applyAlignment="1" applyProtection="1">
      <alignment horizontal="center" vertical="center"/>
      <protection locked="0"/>
    </xf>
    <xf numFmtId="0" fontId="2" fillId="0" borderId="156" xfId="63" applyFont="1" applyBorder="1" applyAlignment="1" applyProtection="1">
      <alignment horizontal="center" vertical="center"/>
      <protection locked="0"/>
    </xf>
    <xf numFmtId="0" fontId="2" fillId="0" borderId="157" xfId="63" applyFont="1" applyBorder="1" applyAlignment="1" applyProtection="1">
      <alignment horizontal="center" vertical="center"/>
      <protection locked="0"/>
    </xf>
    <xf numFmtId="0" fontId="2" fillId="0" borderId="56" xfId="63" applyFont="1" applyBorder="1" applyAlignment="1" applyProtection="1">
      <alignment horizontal="center" vertical="center"/>
      <protection locked="0"/>
    </xf>
    <xf numFmtId="0" fontId="2" fillId="0" borderId="154" xfId="63" applyFont="1" applyBorder="1" applyAlignment="1" applyProtection="1">
      <alignment horizontal="center" vertical="center"/>
      <protection locked="0"/>
    </xf>
    <xf numFmtId="0" fontId="4" fillId="0" borderId="155" xfId="63" applyFont="1" applyBorder="1" applyAlignment="1" applyProtection="1" quotePrefix="1">
      <alignment horizontal="center" vertical="center"/>
      <protection locked="0"/>
    </xf>
    <xf numFmtId="0" fontId="4" fillId="0" borderId="0" xfId="63" applyFont="1" applyBorder="1" applyAlignment="1" applyProtection="1" quotePrefix="1">
      <alignment horizontal="center" vertical="center"/>
      <protection locked="0"/>
    </xf>
    <xf numFmtId="0" fontId="4" fillId="0" borderId="73" xfId="63" applyFont="1" applyBorder="1" applyAlignment="1" applyProtection="1" quotePrefix="1">
      <alignment horizontal="center" vertical="center"/>
      <protection locked="0"/>
    </xf>
    <xf numFmtId="0" fontId="4" fillId="0" borderId="165" xfId="63" applyFont="1" applyBorder="1" applyAlignment="1" applyProtection="1" quotePrefix="1">
      <alignment horizontal="center" vertical="center"/>
      <protection locked="0"/>
    </xf>
    <xf numFmtId="0" fontId="10" fillId="0" borderId="0" xfId="63" applyFont="1" applyBorder="1" applyAlignment="1" applyProtection="1" quotePrefix="1">
      <alignment horizontal="center" vertical="center"/>
      <protection locked="0"/>
    </xf>
    <xf numFmtId="0" fontId="10" fillId="0" borderId="156" xfId="63" applyFont="1" applyBorder="1" applyAlignment="1" applyProtection="1" quotePrefix="1">
      <alignment horizontal="center" vertical="center"/>
      <protection locked="0"/>
    </xf>
    <xf numFmtId="0" fontId="10" fillId="0" borderId="165" xfId="63" applyFont="1" applyBorder="1" applyAlignment="1" applyProtection="1" quotePrefix="1">
      <alignment horizontal="center" vertical="center"/>
      <protection locked="0"/>
    </xf>
    <xf numFmtId="0" fontId="10" fillId="0" borderId="166" xfId="63" applyFont="1" applyBorder="1" applyAlignment="1" applyProtection="1" quotePrefix="1">
      <alignment horizontal="center" vertical="center"/>
      <protection locked="0"/>
    </xf>
    <xf numFmtId="0" fontId="92" fillId="0" borderId="0" xfId="63" applyFont="1" applyBorder="1" applyAlignment="1" applyProtection="1">
      <alignment horizontal="left" vertical="center" wrapText="1"/>
      <protection/>
    </xf>
    <xf numFmtId="0" fontId="92" fillId="0" borderId="0" xfId="63" applyFont="1" applyBorder="1" applyAlignment="1" applyProtection="1">
      <alignment horizontal="left" vertical="center"/>
      <protection/>
    </xf>
    <xf numFmtId="0" fontId="6" fillId="0" borderId="167" xfId="63" applyFont="1" applyBorder="1" applyAlignment="1" applyProtection="1">
      <alignment horizontal="center" vertical="center"/>
      <protection/>
    </xf>
    <xf numFmtId="0" fontId="6" fillId="0" borderId="129" xfId="63" applyFont="1" applyBorder="1" applyAlignment="1" applyProtection="1">
      <alignment horizontal="center" vertical="center"/>
      <protection/>
    </xf>
    <xf numFmtId="0" fontId="6" fillId="0" borderId="128" xfId="63" applyFont="1" applyBorder="1" applyAlignment="1" applyProtection="1">
      <alignment horizontal="center" vertical="center"/>
      <protection/>
    </xf>
    <xf numFmtId="0" fontId="0" fillId="0" borderId="168" xfId="63" applyFont="1" applyBorder="1" applyAlignment="1" applyProtection="1">
      <alignment horizontal="center" vertical="center"/>
      <protection locked="0"/>
    </xf>
    <xf numFmtId="0" fontId="0" fillId="0" borderId="169" xfId="63" applyFont="1" applyBorder="1" applyAlignment="1" applyProtection="1">
      <alignment horizontal="center" vertical="center"/>
      <protection locked="0"/>
    </xf>
    <xf numFmtId="0" fontId="98" fillId="0" borderId="0" xfId="63" applyFont="1" applyAlignment="1" applyProtection="1">
      <alignment horizontal="center" vertical="center"/>
      <protection/>
    </xf>
    <xf numFmtId="0" fontId="6" fillId="0" borderId="170" xfId="63" applyFont="1" applyBorder="1" applyAlignment="1" applyProtection="1">
      <alignment horizontal="center" vertical="center"/>
      <protection/>
    </xf>
    <xf numFmtId="0" fontId="6" fillId="0" borderId="171" xfId="63" applyFont="1" applyBorder="1" applyAlignment="1" applyProtection="1">
      <alignment horizontal="center" vertical="center"/>
      <protection/>
    </xf>
    <xf numFmtId="0" fontId="6" fillId="0" borderId="172" xfId="63" applyFont="1" applyBorder="1" applyAlignment="1" applyProtection="1">
      <alignment horizontal="center" vertical="center"/>
      <protection locked="0"/>
    </xf>
    <xf numFmtId="0" fontId="6" fillId="0" borderId="145" xfId="63" applyFont="1" applyBorder="1" applyAlignment="1" applyProtection="1">
      <alignment horizontal="center" vertical="center"/>
      <protection locked="0"/>
    </xf>
    <xf numFmtId="0" fontId="99" fillId="0" borderId="0" xfId="63" applyFont="1" applyAlignment="1" applyProtection="1">
      <alignment horizontal="center" vertical="center"/>
      <protection/>
    </xf>
    <xf numFmtId="0" fontId="6" fillId="0" borderId="107" xfId="63" applyFont="1" applyBorder="1" applyAlignment="1" applyProtection="1">
      <alignment horizontal="center" vertical="center"/>
      <protection/>
    </xf>
    <xf numFmtId="0" fontId="6" fillId="0" borderId="173" xfId="63" applyFont="1" applyBorder="1" applyAlignment="1" applyProtection="1">
      <alignment horizontal="center" vertical="center"/>
      <protection/>
    </xf>
    <xf numFmtId="0" fontId="6" fillId="0" borderId="174" xfId="63" applyFont="1" applyBorder="1" applyAlignment="1" applyProtection="1">
      <alignment horizontal="center" vertical="center"/>
      <protection locked="0"/>
    </xf>
    <xf numFmtId="0" fontId="6" fillId="0" borderId="175" xfId="63" applyFont="1" applyBorder="1" applyAlignment="1" applyProtection="1">
      <alignment horizontal="center" vertical="center"/>
      <protection locked="0"/>
    </xf>
    <xf numFmtId="0" fontId="6" fillId="0" borderId="103" xfId="63" applyFont="1" applyBorder="1" applyAlignment="1" applyProtection="1">
      <alignment horizontal="center" vertical="center"/>
      <protection locked="0"/>
    </xf>
    <xf numFmtId="0" fontId="6" fillId="0" borderId="108" xfId="63" applyFont="1" applyBorder="1" applyAlignment="1" applyProtection="1">
      <alignment horizontal="center" vertical="center"/>
      <protection/>
    </xf>
    <xf numFmtId="0" fontId="6" fillId="0" borderId="176" xfId="63" applyFont="1" applyBorder="1" applyAlignment="1" applyProtection="1">
      <alignment horizontal="center" vertical="center"/>
      <protection/>
    </xf>
    <xf numFmtId="0" fontId="6" fillId="0" borderId="177" xfId="63" applyFont="1" applyBorder="1" applyAlignment="1">
      <alignment horizontal="center" vertical="center"/>
      <protection/>
    </xf>
    <xf numFmtId="0" fontId="6" fillId="0" borderId="116" xfId="63" applyFont="1" applyBorder="1" applyAlignment="1">
      <alignment horizontal="center" vertical="center"/>
      <protection/>
    </xf>
    <xf numFmtId="0" fontId="6" fillId="0" borderId="106" xfId="63" applyFont="1" applyBorder="1" applyAlignment="1">
      <alignment horizontal="center" vertical="center"/>
      <protection/>
    </xf>
    <xf numFmtId="0" fontId="5" fillId="0" borderId="103" xfId="63" applyFont="1" applyBorder="1" applyAlignment="1" applyProtection="1">
      <alignment horizontal="center" vertical="center"/>
      <protection/>
    </xf>
    <xf numFmtId="0" fontId="5" fillId="0" borderId="124" xfId="63" applyFont="1" applyBorder="1" applyAlignment="1" applyProtection="1">
      <alignment horizontal="center" vertical="center"/>
      <protection/>
    </xf>
    <xf numFmtId="0" fontId="5" fillId="0" borderId="175" xfId="63" applyFont="1" applyBorder="1" applyAlignment="1" applyProtection="1">
      <alignment horizontal="center" vertical="center"/>
      <protection/>
    </xf>
    <xf numFmtId="0" fontId="6" fillId="0" borderId="132" xfId="63" applyFont="1" applyBorder="1" applyAlignment="1" applyProtection="1">
      <alignment horizontal="center" vertical="center"/>
      <protection locked="0"/>
    </xf>
    <xf numFmtId="0" fontId="38" fillId="0" borderId="124" xfId="0" applyFont="1" applyBorder="1" applyAlignment="1">
      <alignment horizontal="center"/>
    </xf>
    <xf numFmtId="0" fontId="38" fillId="0" borderId="100" xfId="0" applyFont="1" applyBorder="1" applyAlignment="1">
      <alignment horizontal="center"/>
    </xf>
    <xf numFmtId="0" fontId="38" fillId="0" borderId="72" xfId="0" applyFont="1" applyBorder="1" applyAlignment="1">
      <alignment horizontal="center"/>
    </xf>
    <xf numFmtId="0" fontId="38" fillId="0" borderId="63" xfId="0" applyFont="1" applyBorder="1" applyAlignment="1">
      <alignment horizontal="center"/>
    </xf>
    <xf numFmtId="0" fontId="38" fillId="0" borderId="68" xfId="0" applyFont="1" applyBorder="1" applyAlignment="1">
      <alignment horizontal="center"/>
    </xf>
    <xf numFmtId="0" fontId="38" fillId="0" borderId="0" xfId="0" applyFont="1" applyAlignment="1">
      <alignment horizontal="right"/>
    </xf>
    <xf numFmtId="0" fontId="39" fillId="0" borderId="0" xfId="0" applyFont="1" applyAlignment="1">
      <alignment horizontal="distributed" vertical="center"/>
    </xf>
    <xf numFmtId="0" fontId="43" fillId="0" borderId="117" xfId="0" applyFont="1" applyBorder="1" applyAlignment="1">
      <alignment horizontal="right" vertical="center"/>
    </xf>
    <xf numFmtId="0" fontId="38" fillId="0" borderId="65" xfId="0" applyFont="1" applyBorder="1" applyAlignment="1">
      <alignment horizontal="center"/>
    </xf>
    <xf numFmtId="0" fontId="38" fillId="0" borderId="118" xfId="0" applyFont="1" applyBorder="1" applyAlignment="1">
      <alignment horizontal="center"/>
    </xf>
    <xf numFmtId="0" fontId="43" fillId="0" borderId="103" xfId="0" applyFont="1" applyBorder="1" applyAlignment="1">
      <alignment horizontal="center" vertical="center"/>
    </xf>
    <xf numFmtId="0" fontId="43" fillId="0" borderId="124" xfId="0" applyFont="1" applyBorder="1" applyAlignment="1">
      <alignment horizontal="center" vertical="center"/>
    </xf>
    <xf numFmtId="0" fontId="43" fillId="0" borderId="178" xfId="0" applyFont="1" applyBorder="1" applyAlignment="1">
      <alignment horizontal="center" vertical="center"/>
    </xf>
    <xf numFmtId="0" fontId="38" fillId="0" borderId="49" xfId="0" applyFont="1" applyFill="1" applyBorder="1" applyAlignment="1">
      <alignment horizontal="left" vertical="center"/>
    </xf>
    <xf numFmtId="0" fontId="40" fillId="0" borderId="0" xfId="0" applyFont="1" applyAlignment="1">
      <alignment horizontal="left" vertical="center"/>
    </xf>
    <xf numFmtId="0" fontId="42" fillId="0" borderId="0" xfId="0" applyFont="1" applyAlignment="1">
      <alignment horizontal="center"/>
    </xf>
    <xf numFmtId="0" fontId="5" fillId="0" borderId="117" xfId="0" applyFont="1" applyBorder="1" applyAlignment="1">
      <alignment horizontal="right" vertical="center"/>
    </xf>
    <xf numFmtId="0" fontId="5" fillId="0" borderId="124" xfId="0" applyFont="1" applyBorder="1" applyAlignment="1">
      <alignment horizontal="right" vertical="center"/>
    </xf>
    <xf numFmtId="0" fontId="0" fillId="0" borderId="168" xfId="0" applyBorder="1" applyAlignment="1">
      <alignment horizontal="center" vertical="center" textRotation="255"/>
    </xf>
    <xf numFmtId="0" fontId="0" fillId="0" borderId="179" xfId="0" applyBorder="1" applyAlignment="1">
      <alignment horizontal="center" vertical="center" textRotation="255"/>
    </xf>
    <xf numFmtId="0" fontId="0" fillId="0" borderId="169" xfId="0" applyBorder="1" applyAlignment="1">
      <alignment horizontal="center" vertical="center" textRotation="255"/>
    </xf>
    <xf numFmtId="14" fontId="14" fillId="0" borderId="103" xfId="0" applyNumberFormat="1" applyFont="1" applyBorder="1" applyAlignment="1" applyProtection="1">
      <alignment horizontal="center" vertical="center" shrinkToFit="1"/>
      <protection locked="0"/>
    </xf>
    <xf numFmtId="14" fontId="14" fillId="0" borderId="124" xfId="0" applyNumberFormat="1" applyFont="1" applyBorder="1" applyAlignment="1" applyProtection="1">
      <alignment horizontal="center" vertical="center" shrinkToFit="1"/>
      <protection locked="0"/>
    </xf>
    <xf numFmtId="14" fontId="14" fillId="0" borderId="175" xfId="0" applyNumberFormat="1" applyFont="1" applyBorder="1" applyAlignment="1" applyProtection="1">
      <alignment horizontal="center" vertical="center" shrinkToFit="1"/>
      <protection locked="0"/>
    </xf>
    <xf numFmtId="14" fontId="14" fillId="6" borderId="103" xfId="0" applyNumberFormat="1" applyFont="1" applyFill="1" applyBorder="1" applyAlignment="1" applyProtection="1">
      <alignment horizontal="center" vertical="center" shrinkToFit="1"/>
      <protection locked="0"/>
    </xf>
    <xf numFmtId="14" fontId="14" fillId="6" borderId="124" xfId="0" applyNumberFormat="1" applyFont="1" applyFill="1" applyBorder="1" applyAlignment="1" applyProtection="1">
      <alignment horizontal="center" vertical="center" shrinkToFit="1"/>
      <protection locked="0"/>
    </xf>
    <xf numFmtId="14" fontId="14" fillId="6" borderId="175" xfId="0" applyNumberFormat="1" applyFont="1" applyFill="1" applyBorder="1" applyAlignment="1" applyProtection="1">
      <alignment horizontal="center" vertical="center" shrinkToFit="1"/>
      <protection locked="0"/>
    </xf>
    <xf numFmtId="14" fontId="14" fillId="6" borderId="106" xfId="0" applyNumberFormat="1" applyFont="1" applyFill="1" applyBorder="1" applyAlignment="1" applyProtection="1">
      <alignment horizontal="center" vertical="center" shrinkToFit="1"/>
      <protection locked="0"/>
    </xf>
    <xf numFmtId="14" fontId="14" fillId="6" borderId="50" xfId="0" applyNumberFormat="1" applyFont="1" applyFill="1" applyBorder="1" applyAlignment="1" applyProtection="1">
      <alignment horizontal="center" vertical="center" shrinkToFit="1"/>
      <protection locked="0"/>
    </xf>
    <xf numFmtId="14" fontId="14" fillId="6" borderId="116" xfId="0" applyNumberFormat="1" applyFont="1" applyFill="1" applyBorder="1" applyAlignment="1" applyProtection="1">
      <alignment horizontal="center" vertical="center" shrinkToFit="1"/>
      <protection locked="0"/>
    </xf>
    <xf numFmtId="0" fontId="5" fillId="0" borderId="0" xfId="0" applyFont="1" applyAlignment="1">
      <alignment horizontal="left" vertical="center" wrapText="1"/>
    </xf>
    <xf numFmtId="0" fontId="9" fillId="0" borderId="69" xfId="0" applyFont="1" applyBorder="1" applyAlignment="1" applyProtection="1">
      <alignment horizontal="center" vertical="center"/>
      <protection locked="0"/>
    </xf>
    <xf numFmtId="0" fontId="9" fillId="0" borderId="180" xfId="0" applyFont="1" applyBorder="1" applyAlignment="1" applyProtection="1">
      <alignment horizontal="center" vertical="center"/>
      <protection locked="0"/>
    </xf>
    <xf numFmtId="0" fontId="0" fillId="0" borderId="181" xfId="0" applyBorder="1" applyAlignment="1">
      <alignment horizontal="center" vertical="center"/>
    </xf>
    <xf numFmtId="0" fontId="0" fillId="0" borderId="182" xfId="0" applyBorder="1" applyAlignment="1">
      <alignment horizontal="center" vertical="center"/>
    </xf>
    <xf numFmtId="0" fontId="0" fillId="0" borderId="125" xfId="0" applyBorder="1" applyAlignment="1">
      <alignment/>
    </xf>
    <xf numFmtId="0" fontId="0" fillId="0" borderId="183" xfId="0" applyBorder="1" applyAlignment="1">
      <alignment horizontal="center" vertical="center"/>
    </xf>
    <xf numFmtId="0" fontId="19" fillId="0" borderId="184" xfId="0" applyFont="1" applyBorder="1" applyAlignment="1" applyProtection="1">
      <alignment horizontal="center" vertical="center"/>
      <protection locked="0"/>
    </xf>
    <xf numFmtId="0" fontId="0" fillId="0" borderId="185" xfId="0" applyBorder="1" applyAlignment="1">
      <alignment/>
    </xf>
    <xf numFmtId="0" fontId="0" fillId="0" borderId="186" xfId="0" applyBorder="1" applyAlignment="1">
      <alignment/>
    </xf>
    <xf numFmtId="0" fontId="0" fillId="0" borderId="187" xfId="0" applyBorder="1" applyAlignment="1">
      <alignment/>
    </xf>
    <xf numFmtId="0" fontId="0" fillId="0" borderId="56" xfId="0" applyBorder="1" applyAlignment="1">
      <alignment/>
    </xf>
    <xf numFmtId="0" fontId="0" fillId="0" borderId="154" xfId="0" applyBorder="1" applyAlignment="1">
      <alignment/>
    </xf>
    <xf numFmtId="0" fontId="0" fillId="0" borderId="188" xfId="0" applyBorder="1" applyAlignment="1">
      <alignment horizontal="center" vertical="center"/>
    </xf>
    <xf numFmtId="0" fontId="0" fillId="0" borderId="189" xfId="0" applyFont="1" applyBorder="1" applyAlignment="1">
      <alignment horizontal="center" vertical="center"/>
    </xf>
    <xf numFmtId="0" fontId="0" fillId="0" borderId="190" xfId="0" applyFont="1" applyBorder="1" applyAlignment="1">
      <alignment horizontal="center" vertical="center"/>
    </xf>
    <xf numFmtId="0" fontId="0" fillId="0" borderId="191" xfId="0" applyBorder="1" applyAlignment="1">
      <alignment horizontal="center" vertical="center"/>
    </xf>
    <xf numFmtId="0" fontId="22" fillId="0" borderId="117" xfId="0" applyFont="1" applyBorder="1" applyAlignment="1" applyProtection="1">
      <alignment horizontal="center" vertical="center"/>
      <protection locked="0"/>
    </xf>
    <xf numFmtId="0" fontId="0" fillId="0" borderId="106" xfId="0" applyBorder="1" applyAlignment="1">
      <alignment horizontal="center" vertical="center"/>
    </xf>
    <xf numFmtId="0" fontId="0" fillId="0" borderId="192" xfId="0" applyBorder="1" applyAlignment="1">
      <alignment horizontal="center" vertical="center"/>
    </xf>
    <xf numFmtId="0" fontId="0" fillId="0" borderId="58" xfId="0" applyFont="1" applyBorder="1" applyAlignment="1" applyProtection="1">
      <alignment horizontal="center" vertical="center"/>
      <protection locked="0"/>
    </xf>
    <xf numFmtId="0" fontId="0" fillId="0" borderId="193" xfId="0" applyFont="1" applyBorder="1" applyAlignment="1" applyProtection="1">
      <alignment horizontal="center" vertical="center"/>
      <protection locked="0"/>
    </xf>
    <xf numFmtId="0" fontId="5" fillId="0" borderId="34" xfId="0" applyFont="1" applyBorder="1" applyAlignment="1">
      <alignment horizontal="center" vertical="center"/>
    </xf>
    <xf numFmtId="0" fontId="5" fillId="0" borderId="84" xfId="0" applyFont="1" applyBorder="1" applyAlignment="1">
      <alignment horizontal="center" vertical="center"/>
    </xf>
    <xf numFmtId="14" fontId="6" fillId="0" borderId="0" xfId="0" applyNumberFormat="1" applyFont="1" applyBorder="1" applyAlignment="1">
      <alignment horizontal="right" vertical="top"/>
    </xf>
    <xf numFmtId="0" fontId="3" fillId="0" borderId="117" xfId="0" applyFont="1" applyBorder="1" applyAlignment="1">
      <alignment horizontal="center" vertical="center"/>
    </xf>
    <xf numFmtId="0" fontId="0" fillId="0" borderId="24" xfId="0" applyBorder="1" applyAlignment="1">
      <alignment horizontal="center" vertical="center"/>
    </xf>
    <xf numFmtId="0" fontId="0" fillId="0" borderId="123" xfId="0" applyBorder="1" applyAlignment="1">
      <alignment horizontal="center" vertical="center"/>
    </xf>
    <xf numFmtId="0" fontId="0" fillId="0" borderId="25" xfId="0" applyBorder="1" applyAlignment="1">
      <alignment horizontal="center" vertical="center"/>
    </xf>
    <xf numFmtId="0" fontId="37" fillId="0" borderId="34" xfId="0" applyFont="1" applyBorder="1" applyAlignment="1">
      <alignment horizontal="center" vertical="center"/>
    </xf>
    <xf numFmtId="0" fontId="37" fillId="0" borderId="194" xfId="0" applyFont="1" applyBorder="1" applyAlignment="1">
      <alignment horizontal="center" vertical="center"/>
    </xf>
    <xf numFmtId="0" fontId="37" fillId="0" borderId="195" xfId="0" applyFont="1" applyBorder="1" applyAlignment="1">
      <alignment horizontal="center" vertical="center"/>
    </xf>
    <xf numFmtId="0" fontId="16" fillId="0" borderId="56" xfId="0" applyFont="1" applyBorder="1" applyAlignment="1">
      <alignment horizontal="center"/>
    </xf>
    <xf numFmtId="0" fontId="16" fillId="0" borderId="45" xfId="0" applyFont="1" applyBorder="1" applyAlignment="1">
      <alignment horizontal="center" vertical="center"/>
    </xf>
    <xf numFmtId="0" fontId="16" fillId="0" borderId="69" xfId="0" applyFont="1" applyBorder="1" applyAlignment="1">
      <alignment horizontal="center" vertical="center"/>
    </xf>
    <xf numFmtId="0" fontId="20" fillId="0" borderId="69" xfId="0" applyFont="1" applyBorder="1" applyAlignment="1">
      <alignment horizontal="center" vertical="center" shrinkToFit="1"/>
    </xf>
    <xf numFmtId="0" fontId="0" fillId="0" borderId="69" xfId="0" applyBorder="1" applyAlignment="1">
      <alignment shrinkToFit="1"/>
    </xf>
    <xf numFmtId="0" fontId="0" fillId="0" borderId="129" xfId="0" applyBorder="1" applyAlignment="1">
      <alignment shrinkToFit="1"/>
    </xf>
    <xf numFmtId="0" fontId="3" fillId="0" borderId="69" xfId="0" applyFont="1" applyBorder="1" applyAlignment="1">
      <alignment horizontal="center" vertical="center"/>
    </xf>
    <xf numFmtId="0" fontId="22" fillId="0" borderId="196" xfId="0" applyFont="1" applyBorder="1" applyAlignment="1" applyProtection="1">
      <alignment horizontal="center" vertical="center"/>
      <protection locked="0"/>
    </xf>
    <xf numFmtId="0" fontId="22" fillId="0" borderId="189" xfId="0" applyFont="1" applyBorder="1" applyAlignment="1" applyProtection="1">
      <alignment horizontal="center" vertical="center"/>
      <protection locked="0"/>
    </xf>
    <xf numFmtId="0" fontId="0" fillId="7" borderId="0" xfId="0" applyFill="1" applyAlignment="1">
      <alignment horizontal="left" vertical="top" wrapText="1"/>
    </xf>
    <xf numFmtId="0" fontId="5" fillId="0" borderId="197" xfId="0" applyFont="1" applyBorder="1" applyAlignment="1">
      <alignment horizontal="center" vertical="center"/>
    </xf>
    <xf numFmtId="0" fontId="5" fillId="0" borderId="55" xfId="0" applyFont="1" applyBorder="1" applyAlignment="1">
      <alignment horizontal="center" vertical="center"/>
    </xf>
    <xf numFmtId="0" fontId="5" fillId="0" borderId="135" xfId="0" applyFont="1" applyBorder="1" applyAlignment="1">
      <alignment horizontal="center" vertical="center"/>
    </xf>
    <xf numFmtId="0" fontId="9" fillId="0" borderId="50" xfId="0" applyFont="1" applyFill="1" applyBorder="1" applyAlignment="1">
      <alignment horizontal="right" vertical="center"/>
    </xf>
    <xf numFmtId="0" fontId="9" fillId="0" borderId="51" xfId="0" applyFont="1" applyFill="1" applyBorder="1" applyAlignment="1">
      <alignment horizontal="right" vertical="center"/>
    </xf>
    <xf numFmtId="0" fontId="9" fillId="6" borderId="108" xfId="0" applyFont="1" applyFill="1" applyBorder="1" applyAlignment="1" applyProtection="1">
      <alignment horizontal="center" vertical="center"/>
      <protection locked="0"/>
    </xf>
    <xf numFmtId="0" fontId="9" fillId="6" borderId="50" xfId="0" applyFont="1" applyFill="1" applyBorder="1" applyAlignment="1" applyProtection="1">
      <alignment horizontal="center" vertical="center"/>
      <protection locked="0"/>
    </xf>
    <xf numFmtId="0" fontId="16" fillId="0" borderId="56"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0" fillId="0" borderId="188" xfId="0" applyFont="1" applyBorder="1" applyAlignment="1">
      <alignment horizontal="center" vertical="center"/>
    </xf>
    <xf numFmtId="0" fontId="94" fillId="34" borderId="49"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14" xfId="0" applyFont="1" applyFill="1" applyBorder="1" applyAlignment="1">
      <alignment horizontal="center" vertical="center"/>
    </xf>
    <xf numFmtId="0" fontId="9" fillId="0" borderId="123" xfId="0" applyFont="1" applyFill="1" applyBorder="1" applyAlignment="1">
      <alignment horizontal="center" vertical="center"/>
    </xf>
    <xf numFmtId="0" fontId="9" fillId="0" borderId="114"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15" xfId="0" applyFont="1" applyFill="1" applyBorder="1" applyAlignment="1">
      <alignment horizontal="center" vertical="center"/>
    </xf>
    <xf numFmtId="0" fontId="19" fillId="0" borderId="69" xfId="0" applyFont="1" applyBorder="1" applyAlignment="1">
      <alignment horizontal="center" vertical="center" shrinkToFit="1"/>
    </xf>
    <xf numFmtId="0" fontId="19" fillId="0" borderId="129" xfId="0" applyFont="1" applyBorder="1" applyAlignment="1">
      <alignment horizontal="center" vertical="center" shrinkToFit="1"/>
    </xf>
    <xf numFmtId="0" fontId="0" fillId="0" borderId="198"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9" fillId="6" borderId="108" xfId="0" applyFont="1" applyFill="1" applyBorder="1" applyAlignment="1" applyProtection="1">
      <alignment horizontal="center" vertical="center" wrapText="1"/>
      <protection locked="0"/>
    </xf>
    <xf numFmtId="0" fontId="9" fillId="6" borderId="50" xfId="0" applyFont="1" applyFill="1" applyBorder="1" applyAlignment="1" applyProtection="1">
      <alignment horizontal="center" vertical="center" wrapText="1"/>
      <protection locked="0"/>
    </xf>
    <xf numFmtId="0" fontId="0" fillId="33" borderId="98" xfId="0" applyFill="1" applyBorder="1" applyAlignment="1" applyProtection="1">
      <alignment horizontal="center" vertical="center" textRotation="255"/>
      <protection locked="0"/>
    </xf>
    <xf numFmtId="0" fontId="0" fillId="33" borderId="199" xfId="0" applyFill="1" applyBorder="1" applyAlignment="1" applyProtection="1">
      <alignment horizontal="center" vertical="center" textRotation="255"/>
      <protection locked="0"/>
    </xf>
    <xf numFmtId="0" fontId="0" fillId="33" borderId="99" xfId="0" applyFill="1" applyBorder="1" applyAlignment="1" applyProtection="1">
      <alignment horizontal="center" vertical="center"/>
      <protection locked="0"/>
    </xf>
    <xf numFmtId="0" fontId="0" fillId="33" borderId="63" xfId="0" applyFill="1" applyBorder="1" applyAlignment="1" applyProtection="1">
      <alignment horizontal="center" vertical="center"/>
      <protection locked="0"/>
    </xf>
    <xf numFmtId="14" fontId="14" fillId="6" borderId="75" xfId="0" applyNumberFormat="1" applyFont="1" applyFill="1" applyBorder="1" applyAlignment="1" applyProtection="1">
      <alignment horizontal="center" vertical="center" shrinkToFit="1"/>
      <protection locked="0"/>
    </xf>
    <xf numFmtId="14" fontId="14" fillId="6" borderId="200" xfId="0" applyNumberFormat="1" applyFont="1" applyFill="1" applyBorder="1" applyAlignment="1" applyProtection="1">
      <alignment horizontal="center" vertical="center" shrinkToFit="1"/>
      <protection locked="0"/>
    </xf>
    <xf numFmtId="14" fontId="14" fillId="6" borderId="201" xfId="0" applyNumberFormat="1" applyFont="1" applyFill="1" applyBorder="1" applyAlignment="1" applyProtection="1">
      <alignment horizontal="center" vertical="center" shrinkToFit="1"/>
      <protection locked="0"/>
    </xf>
    <xf numFmtId="0" fontId="5" fillId="33" borderId="37" xfId="0" applyFont="1" applyFill="1" applyBorder="1" applyAlignment="1" applyProtection="1">
      <alignment horizontal="center" vertical="center"/>
      <protection locked="0"/>
    </xf>
    <xf numFmtId="0" fontId="5" fillId="33" borderId="41" xfId="0" applyFont="1" applyFill="1" applyBorder="1" applyAlignment="1" applyProtection="1">
      <alignment horizontal="center" vertical="center"/>
      <protection locked="0"/>
    </xf>
    <xf numFmtId="0" fontId="0" fillId="33" borderId="202" xfId="0" applyFill="1" applyBorder="1" applyAlignment="1" applyProtection="1">
      <alignment horizontal="center" vertical="center"/>
      <protection locked="0"/>
    </xf>
    <xf numFmtId="0" fontId="0" fillId="33" borderId="203" xfId="0" applyFill="1" applyBorder="1" applyAlignment="1" applyProtection="1">
      <alignment horizontal="center" vertical="center"/>
      <protection locked="0"/>
    </xf>
    <xf numFmtId="0" fontId="0" fillId="0" borderId="98" xfId="0" applyBorder="1" applyAlignment="1" applyProtection="1">
      <alignment horizontal="center" vertical="center" textRotation="255"/>
      <protection locked="0"/>
    </xf>
    <xf numFmtId="0" fontId="0" fillId="0" borderId="204" xfId="0" applyBorder="1" applyAlignment="1" applyProtection="1">
      <alignment horizontal="center" vertical="center" textRotation="255"/>
      <protection locked="0"/>
    </xf>
    <xf numFmtId="0" fontId="0" fillId="0" borderId="100" xfId="0" applyBorder="1" applyAlignment="1" applyProtection="1">
      <alignment horizontal="center" vertical="center"/>
      <protection locked="0"/>
    </xf>
    <xf numFmtId="0" fontId="0" fillId="33" borderId="161" xfId="0" applyFill="1" applyBorder="1" applyAlignment="1" applyProtection="1">
      <alignment horizontal="center" vertical="center"/>
      <protection locked="0"/>
    </xf>
    <xf numFmtId="0" fontId="0" fillId="33" borderId="82" xfId="0" applyFill="1" applyBorder="1" applyAlignment="1" applyProtection="1">
      <alignment horizontal="center" vertical="center"/>
      <protection locked="0"/>
    </xf>
    <xf numFmtId="14" fontId="14" fillId="6" borderId="78" xfId="0" applyNumberFormat="1" applyFont="1" applyFill="1" applyBorder="1" applyAlignment="1" applyProtection="1">
      <alignment horizontal="center" vertical="center" shrinkToFit="1"/>
      <protection locked="0"/>
    </xf>
    <xf numFmtId="14" fontId="14" fillId="6" borderId="205" xfId="0" applyNumberFormat="1" applyFont="1" applyFill="1" applyBorder="1" applyAlignment="1" applyProtection="1">
      <alignment horizontal="center" vertical="center" shrinkToFit="1"/>
      <protection locked="0"/>
    </xf>
    <xf numFmtId="14" fontId="14" fillId="6" borderId="206" xfId="0" applyNumberFormat="1" applyFont="1" applyFill="1" applyBorder="1" applyAlignment="1" applyProtection="1">
      <alignment horizontal="center" vertical="center" shrinkToFit="1"/>
      <protection locked="0"/>
    </xf>
    <xf numFmtId="0" fontId="0" fillId="33" borderId="207" xfId="0" applyFill="1" applyBorder="1" applyAlignment="1" applyProtection="1">
      <alignment horizontal="center" vertical="center"/>
      <protection locked="0"/>
    </xf>
    <xf numFmtId="0" fontId="0" fillId="33" borderId="83" xfId="0" applyFill="1" applyBorder="1" applyAlignment="1" applyProtection="1">
      <alignment horizontal="center" vertical="center"/>
      <protection locked="0"/>
    </xf>
    <xf numFmtId="14" fontId="14" fillId="0" borderId="75" xfId="0" applyNumberFormat="1" applyFont="1" applyBorder="1" applyAlignment="1" applyProtection="1">
      <alignment horizontal="center" vertical="center" shrinkToFit="1"/>
      <protection locked="0"/>
    </xf>
    <xf numFmtId="14" fontId="14" fillId="0" borderId="200" xfId="0" applyNumberFormat="1" applyFont="1" applyBorder="1" applyAlignment="1" applyProtection="1">
      <alignment horizontal="center" vertical="center" shrinkToFit="1"/>
      <protection locked="0"/>
    </xf>
    <xf numFmtId="14" fontId="14" fillId="0" borderId="201" xfId="0" applyNumberFormat="1" applyFont="1" applyBorder="1" applyAlignment="1" applyProtection="1">
      <alignment horizontal="center" vertical="center" shrinkToFit="1"/>
      <protection locked="0"/>
    </xf>
    <xf numFmtId="0" fontId="5" fillId="0" borderId="208" xfId="0" applyFont="1" applyBorder="1" applyAlignment="1" applyProtection="1">
      <alignment horizontal="center" vertical="center"/>
      <protection locked="0"/>
    </xf>
    <xf numFmtId="0" fontId="5" fillId="0" borderId="209" xfId="0" applyFont="1" applyBorder="1" applyAlignment="1" applyProtection="1">
      <alignment horizontal="center" vertical="center"/>
      <protection locked="0"/>
    </xf>
    <xf numFmtId="0" fontId="0" fillId="0" borderId="210" xfId="0" applyBorder="1" applyAlignment="1" applyProtection="1">
      <alignment horizontal="center" vertical="center"/>
      <protection locked="0"/>
    </xf>
    <xf numFmtId="0" fontId="0" fillId="0" borderId="211" xfId="0" applyBorder="1" applyAlignment="1" applyProtection="1">
      <alignment horizontal="center" vertical="center"/>
      <protection locked="0"/>
    </xf>
    <xf numFmtId="0" fontId="0" fillId="0" borderId="212"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14" fontId="14" fillId="0" borderId="213" xfId="0" applyNumberFormat="1" applyFont="1" applyBorder="1" applyAlignment="1" applyProtection="1">
      <alignment horizontal="center" vertical="center" shrinkToFit="1"/>
      <protection locked="0"/>
    </xf>
    <xf numFmtId="14" fontId="14" fillId="0" borderId="214" xfId="0" applyNumberFormat="1" applyFont="1" applyBorder="1" applyAlignment="1" applyProtection="1">
      <alignment horizontal="center" vertical="center" shrinkToFit="1"/>
      <protection locked="0"/>
    </xf>
    <xf numFmtId="14" fontId="14" fillId="0" borderId="215" xfId="0" applyNumberFormat="1" applyFont="1" applyBorder="1" applyAlignment="1" applyProtection="1">
      <alignment horizontal="center" vertical="center" shrinkToFit="1"/>
      <protection locked="0"/>
    </xf>
    <xf numFmtId="0" fontId="0" fillId="0" borderId="216"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33" borderId="204" xfId="0" applyFill="1" applyBorder="1" applyAlignment="1" applyProtection="1">
      <alignment horizontal="center" vertical="center" textRotation="255"/>
      <protection locked="0"/>
    </xf>
    <xf numFmtId="0" fontId="0" fillId="33" borderId="217" xfId="0" applyFill="1" applyBorder="1" applyAlignment="1" applyProtection="1">
      <alignment horizontal="center" vertical="center"/>
      <protection locked="0"/>
    </xf>
    <xf numFmtId="14" fontId="14" fillId="6" borderId="213" xfId="0" applyNumberFormat="1" applyFont="1" applyFill="1" applyBorder="1" applyAlignment="1" applyProtection="1">
      <alignment horizontal="center" vertical="center" shrinkToFit="1"/>
      <protection locked="0"/>
    </xf>
    <xf numFmtId="14" fontId="14" fillId="6" borderId="214" xfId="0" applyNumberFormat="1" applyFont="1" applyFill="1" applyBorder="1" applyAlignment="1" applyProtection="1">
      <alignment horizontal="center" vertical="center" shrinkToFit="1"/>
      <protection locked="0"/>
    </xf>
    <xf numFmtId="14" fontId="14" fillId="6" borderId="215" xfId="0" applyNumberFormat="1" applyFont="1" applyFill="1" applyBorder="1" applyAlignment="1" applyProtection="1">
      <alignment horizontal="center" vertical="center" shrinkToFit="1"/>
      <protection locked="0"/>
    </xf>
    <xf numFmtId="0" fontId="0" fillId="33" borderId="218" xfId="0" applyFill="1" applyBorder="1" applyAlignment="1" applyProtection="1">
      <alignment horizontal="center" vertical="center"/>
      <protection locked="0"/>
    </xf>
    <xf numFmtId="0" fontId="0" fillId="33" borderId="80" xfId="0" applyFill="1" applyBorder="1" applyAlignment="1" applyProtection="1">
      <alignment horizontal="center" vertical="center"/>
      <protection locked="0"/>
    </xf>
    <xf numFmtId="0" fontId="0" fillId="0" borderId="16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9" fillId="0" borderId="219" xfId="0" applyFont="1" applyBorder="1" applyAlignment="1" applyProtection="1">
      <alignment horizontal="center" vertical="center"/>
      <protection locked="0"/>
    </xf>
    <xf numFmtId="0" fontId="0" fillId="0" borderId="131" xfId="0" applyBorder="1" applyAlignment="1" applyProtection="1">
      <alignment horizontal="center" vertical="center" textRotation="255"/>
      <protection locked="0"/>
    </xf>
    <xf numFmtId="0" fontId="0" fillId="0" borderId="99" xfId="0" applyBorder="1" applyAlignment="1" applyProtection="1">
      <alignment horizontal="center" vertical="center"/>
      <protection locked="0"/>
    </xf>
    <xf numFmtId="14" fontId="14" fillId="0" borderId="73" xfId="0" applyNumberFormat="1" applyFont="1" applyBorder="1" applyAlignment="1" applyProtection="1">
      <alignment horizontal="center" vertical="center" shrinkToFit="1"/>
      <protection locked="0"/>
    </xf>
    <xf numFmtId="14" fontId="14" fillId="0" borderId="165" xfId="0" applyNumberFormat="1" applyFont="1" applyBorder="1" applyAlignment="1" applyProtection="1">
      <alignment horizontal="center" vertical="center" shrinkToFit="1"/>
      <protection locked="0"/>
    </xf>
    <xf numFmtId="14" fontId="14" fillId="0" borderId="166" xfId="0" applyNumberFormat="1"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protection locked="0"/>
    </xf>
    <xf numFmtId="0" fontId="0" fillId="0" borderId="202" xfId="0" applyBorder="1" applyAlignment="1" applyProtection="1">
      <alignment horizontal="center" vertical="center"/>
      <protection locked="0"/>
    </xf>
    <xf numFmtId="0" fontId="20" fillId="0" borderId="69" xfId="0" applyFont="1" applyBorder="1" applyAlignment="1">
      <alignment horizontal="center" vertical="center"/>
    </xf>
    <xf numFmtId="0" fontId="20" fillId="0" borderId="129" xfId="0" applyFont="1" applyBorder="1" applyAlignment="1">
      <alignment horizontal="center" vertical="center"/>
    </xf>
    <xf numFmtId="0" fontId="5" fillId="0" borderId="0" xfId="0" applyFont="1" applyBorder="1" applyAlignment="1">
      <alignment horizontal="center" vertical="center"/>
    </xf>
    <xf numFmtId="0" fontId="0" fillId="0" borderId="220" xfId="0" applyBorder="1" applyAlignment="1">
      <alignment horizontal="center" vertical="center" shrinkToFit="1"/>
    </xf>
    <xf numFmtId="0" fontId="0" fillId="0" borderId="221" xfId="0" applyBorder="1" applyAlignment="1">
      <alignment horizontal="center" vertical="center" shrinkToFit="1"/>
    </xf>
    <xf numFmtId="0" fontId="5" fillId="0" borderId="58" xfId="0" applyFont="1" applyBorder="1" applyAlignment="1" applyProtection="1">
      <alignment horizontal="center" vertical="center"/>
      <protection locked="0"/>
    </xf>
    <xf numFmtId="0" fontId="5" fillId="0" borderId="19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22"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0" fillId="0" borderId="223" xfId="0" applyBorder="1" applyAlignment="1">
      <alignment horizontal="center" vertical="center" shrinkToFit="1"/>
    </xf>
    <xf numFmtId="0" fontId="0" fillId="0" borderId="224" xfId="0" applyBorder="1" applyAlignment="1">
      <alignment horizontal="center" vertical="center" shrinkToFit="1"/>
    </xf>
    <xf numFmtId="14" fontId="14" fillId="33" borderId="75" xfId="0" applyNumberFormat="1" applyFont="1" applyFill="1" applyBorder="1" applyAlignment="1" applyProtection="1">
      <alignment horizontal="center" vertical="center" shrinkToFit="1"/>
      <protection locked="0"/>
    </xf>
    <xf numFmtId="14" fontId="14" fillId="33" borderId="200" xfId="0" applyNumberFormat="1" applyFont="1" applyFill="1" applyBorder="1" applyAlignment="1" applyProtection="1">
      <alignment horizontal="center" vertical="center" shrinkToFit="1"/>
      <protection locked="0"/>
    </xf>
    <xf numFmtId="14" fontId="14" fillId="33" borderId="201" xfId="0" applyNumberFormat="1" applyFont="1" applyFill="1" applyBorder="1" applyAlignment="1" applyProtection="1">
      <alignment horizontal="center" vertical="center" shrinkToFit="1"/>
      <protection locked="0"/>
    </xf>
    <xf numFmtId="14" fontId="14" fillId="33" borderId="78" xfId="0" applyNumberFormat="1" applyFont="1" applyFill="1" applyBorder="1" applyAlignment="1" applyProtection="1">
      <alignment horizontal="center" vertical="center" shrinkToFit="1"/>
      <protection locked="0"/>
    </xf>
    <xf numFmtId="14" fontId="14" fillId="33" borderId="205" xfId="0" applyNumberFormat="1" applyFont="1" applyFill="1" applyBorder="1" applyAlignment="1" applyProtection="1">
      <alignment horizontal="center" vertical="center" shrinkToFit="1"/>
      <protection locked="0"/>
    </xf>
    <xf numFmtId="14" fontId="14" fillId="33" borderId="206" xfId="0" applyNumberFormat="1" applyFont="1" applyFill="1" applyBorder="1" applyAlignment="1" applyProtection="1">
      <alignment horizontal="center" vertical="center" shrinkToFit="1"/>
      <protection locked="0"/>
    </xf>
    <xf numFmtId="14" fontId="14" fillId="0" borderId="77" xfId="0" applyNumberFormat="1" applyFont="1" applyBorder="1" applyAlignment="1" applyProtection="1">
      <alignment horizontal="center" vertical="center" shrinkToFit="1"/>
      <protection locked="0"/>
    </xf>
    <xf numFmtId="14" fontId="14" fillId="0" borderId="225" xfId="0" applyNumberFormat="1" applyFont="1" applyBorder="1" applyAlignment="1" applyProtection="1">
      <alignment horizontal="center" vertical="center" shrinkToFit="1"/>
      <protection locked="0"/>
    </xf>
    <xf numFmtId="14" fontId="14" fillId="0" borderId="226" xfId="0" applyNumberFormat="1" applyFont="1" applyBorder="1" applyAlignment="1" applyProtection="1">
      <alignment horizontal="center" vertical="center" shrinkToFit="1"/>
      <protection locked="0"/>
    </xf>
    <xf numFmtId="0" fontId="0" fillId="33" borderId="100" xfId="0" applyFill="1" applyBorder="1" applyAlignment="1" applyProtection="1">
      <alignment horizontal="center" vertical="center"/>
      <protection locked="0"/>
    </xf>
    <xf numFmtId="14" fontId="14" fillId="33" borderId="77" xfId="0" applyNumberFormat="1" applyFont="1" applyFill="1" applyBorder="1" applyAlignment="1" applyProtection="1">
      <alignment horizontal="center" vertical="center" shrinkToFit="1"/>
      <protection locked="0"/>
    </xf>
    <xf numFmtId="14" fontId="14" fillId="33" borderId="225" xfId="0" applyNumberFormat="1" applyFont="1" applyFill="1" applyBorder="1" applyAlignment="1" applyProtection="1">
      <alignment horizontal="center" vertical="center" shrinkToFit="1"/>
      <protection locked="0"/>
    </xf>
    <xf numFmtId="14" fontId="14" fillId="33" borderId="226" xfId="0" applyNumberFormat="1" applyFont="1" applyFill="1" applyBorder="1" applyAlignment="1" applyProtection="1">
      <alignment horizontal="center" vertical="center" shrinkToFit="1"/>
      <protection locked="0"/>
    </xf>
    <xf numFmtId="0" fontId="21" fillId="0" borderId="227" xfId="0" applyFont="1" applyBorder="1" applyAlignment="1">
      <alignment horizontal="center" vertical="center"/>
    </xf>
    <xf numFmtId="0" fontId="21" fillId="0" borderId="49" xfId="0" applyFont="1" applyBorder="1" applyAlignment="1">
      <alignment horizontal="center" vertical="center"/>
    </xf>
    <xf numFmtId="0" fontId="21" fillId="0" borderId="228" xfId="0" applyFont="1" applyBorder="1" applyAlignment="1">
      <alignment horizontal="center" vertical="center"/>
    </xf>
    <xf numFmtId="0" fontId="21" fillId="0" borderId="187" xfId="0" applyFont="1" applyBorder="1" applyAlignment="1">
      <alignment horizontal="center" vertical="center"/>
    </xf>
    <xf numFmtId="0" fontId="21" fillId="0" borderId="56" xfId="0" applyFont="1" applyBorder="1" applyAlignment="1">
      <alignment horizontal="center" vertical="center"/>
    </xf>
    <xf numFmtId="0" fontId="21" fillId="0" borderId="154" xfId="0" applyFont="1" applyBorder="1" applyAlignment="1">
      <alignment horizontal="center" vertical="center"/>
    </xf>
    <xf numFmtId="0" fontId="15" fillId="0" borderId="229" xfId="0" applyFont="1" applyBorder="1" applyAlignment="1">
      <alignment horizontal="center" vertical="center" textRotation="255"/>
    </xf>
    <xf numFmtId="0" fontId="15" fillId="0" borderId="230" xfId="0" applyFont="1" applyBorder="1" applyAlignment="1">
      <alignment horizontal="center" vertical="center" textRotation="255"/>
    </xf>
    <xf numFmtId="0" fontId="0" fillId="0" borderId="227"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187"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217" xfId="0" applyBorder="1" applyAlignment="1" applyProtection="1">
      <alignment horizontal="center" vertical="center"/>
      <protection locked="0"/>
    </xf>
    <xf numFmtId="0" fontId="16" fillId="0" borderId="12" xfId="0" applyFont="1" applyBorder="1" applyAlignment="1">
      <alignment horizontal="left" vertical="center"/>
    </xf>
    <xf numFmtId="0" fontId="16" fillId="0" borderId="49" xfId="0" applyFont="1" applyBorder="1" applyAlignment="1">
      <alignment horizontal="left" vertical="center"/>
    </xf>
    <xf numFmtId="0" fontId="16" fillId="0" borderId="228" xfId="0" applyFont="1" applyBorder="1" applyAlignment="1">
      <alignment horizontal="left" vertical="center"/>
    </xf>
    <xf numFmtId="0" fontId="16" fillId="0" borderId="41" xfId="0" applyFont="1" applyBorder="1" applyAlignment="1">
      <alignment horizontal="left" vertical="center"/>
    </xf>
    <xf numFmtId="0" fontId="16" fillId="0" borderId="56" xfId="0" applyFont="1" applyBorder="1" applyAlignment="1">
      <alignment horizontal="left" vertical="center"/>
    </xf>
    <xf numFmtId="0" fontId="16" fillId="0" borderId="154" xfId="0" applyFont="1" applyBorder="1" applyAlignment="1">
      <alignment horizontal="left" vertical="center"/>
    </xf>
    <xf numFmtId="0" fontId="0" fillId="0" borderId="59" xfId="0" applyFont="1" applyBorder="1" applyAlignment="1">
      <alignment horizontal="center" vertical="center"/>
    </xf>
    <xf numFmtId="0" fontId="0" fillId="0" borderId="157" xfId="0" applyFont="1" applyBorder="1" applyAlignment="1">
      <alignment horizontal="center" vertical="center"/>
    </xf>
    <xf numFmtId="0" fontId="11" fillId="0" borderId="0" xfId="0" applyFont="1" applyAlignment="1" applyProtection="1">
      <alignment horizontal="center" vertical="center"/>
      <protection locked="0"/>
    </xf>
    <xf numFmtId="0" fontId="11" fillId="0" borderId="124" xfId="0" applyFont="1" applyBorder="1" applyAlignment="1">
      <alignment horizontal="center" vertical="center"/>
    </xf>
    <xf numFmtId="0" fontId="94" fillId="34" borderId="0" xfId="0" applyFont="1" applyFill="1" applyBorder="1" applyAlignment="1">
      <alignment horizontal="center" vertical="center"/>
    </xf>
    <xf numFmtId="0" fontId="0" fillId="34" borderId="0" xfId="0" applyFill="1" applyBorder="1" applyAlignment="1">
      <alignment horizontal="center"/>
    </xf>
    <xf numFmtId="0" fontId="23" fillId="0" borderId="0" xfId="0" applyFont="1" applyFill="1" applyBorder="1" applyAlignment="1">
      <alignment horizontal="left" wrapText="1"/>
    </xf>
    <xf numFmtId="0" fontId="9" fillId="0" borderId="0" xfId="0" applyFont="1" applyFill="1" applyBorder="1" applyAlignment="1">
      <alignment horizontal="left" wrapText="1"/>
    </xf>
    <xf numFmtId="0" fontId="0" fillId="0" borderId="15"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5" fillId="0" borderId="210" xfId="0" applyFont="1" applyBorder="1" applyAlignment="1" applyProtection="1">
      <alignment horizontal="center" vertical="center"/>
      <protection locked="0"/>
    </xf>
    <xf numFmtId="0" fontId="5" fillId="0" borderId="211" xfId="0" applyFont="1" applyBorder="1" applyAlignment="1" applyProtection="1">
      <alignment horizontal="center" vertical="center"/>
      <protection locked="0"/>
    </xf>
    <xf numFmtId="0" fontId="9" fillId="0" borderId="121"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24" xfId="0" applyFont="1" applyFill="1" applyBorder="1" applyAlignment="1">
      <alignment horizontal="center" vertical="center"/>
    </xf>
    <xf numFmtId="0" fontId="9" fillId="6" borderId="108" xfId="0" applyFont="1" applyFill="1" applyBorder="1" applyAlignment="1" applyProtection="1">
      <alignment horizontal="right" vertical="center" wrapText="1"/>
      <protection locked="0"/>
    </xf>
    <xf numFmtId="0" fontId="9" fillId="6" borderId="50" xfId="0" applyFont="1" applyFill="1" applyBorder="1" applyAlignment="1" applyProtection="1">
      <alignment horizontal="right" vertical="center" wrapText="1"/>
      <protection locked="0"/>
    </xf>
    <xf numFmtId="0" fontId="6" fillId="6" borderId="41" xfId="0" applyFont="1" applyFill="1" applyBorder="1" applyAlignment="1" applyProtection="1">
      <alignment horizontal="center" vertical="center" wrapText="1"/>
      <protection locked="0"/>
    </xf>
    <xf numFmtId="0" fontId="6" fillId="6" borderId="56" xfId="0" applyFont="1" applyFill="1" applyBorder="1" applyAlignment="1" applyProtection="1">
      <alignment horizontal="center" vertical="center" wrapText="1"/>
      <protection locked="0"/>
    </xf>
    <xf numFmtId="0" fontId="6" fillId="6" borderId="53" xfId="0" applyFont="1" applyFill="1" applyBorder="1" applyAlignment="1" applyProtection="1">
      <alignment horizontal="center" vertical="center" wrapText="1"/>
      <protection locked="0"/>
    </xf>
    <xf numFmtId="0" fontId="5" fillId="6" borderId="41" xfId="0" applyFont="1" applyFill="1" applyBorder="1" applyAlignment="1" applyProtection="1">
      <alignment horizontal="center" vertical="center" wrapText="1"/>
      <protection locked="0"/>
    </xf>
    <xf numFmtId="0" fontId="5" fillId="6" borderId="56" xfId="0" applyFont="1" applyFill="1" applyBorder="1" applyAlignment="1" applyProtection="1">
      <alignment horizontal="center" vertical="center" wrapText="1"/>
      <protection locked="0"/>
    </xf>
    <xf numFmtId="0" fontId="6" fillId="6" borderId="41" xfId="0" applyFont="1" applyFill="1" applyBorder="1" applyAlignment="1" applyProtection="1">
      <alignment horizontal="center" vertical="center"/>
      <protection locked="0"/>
    </xf>
    <xf numFmtId="0" fontId="6" fillId="6" borderId="56" xfId="0" applyFont="1" applyFill="1" applyBorder="1" applyAlignment="1" applyProtection="1">
      <alignment horizontal="center" vertical="center"/>
      <protection locked="0"/>
    </xf>
    <xf numFmtId="0" fontId="6" fillId="6" borderId="53"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194" xfId="0" applyFont="1" applyFill="1" applyBorder="1" applyAlignment="1" applyProtection="1">
      <alignment horizontal="center" vertical="center"/>
      <protection locked="0"/>
    </xf>
    <xf numFmtId="0" fontId="12" fillId="0" borderId="195" xfId="0" applyFont="1" applyFill="1" applyBorder="1" applyAlignment="1" applyProtection="1">
      <alignment horizontal="center" vertical="center"/>
      <protection locked="0"/>
    </xf>
    <xf numFmtId="0" fontId="9" fillId="0" borderId="194" xfId="0" applyFont="1" applyBorder="1" applyAlignment="1" applyProtection="1">
      <alignment horizontal="center" vertical="center"/>
      <protection locked="0"/>
    </xf>
    <xf numFmtId="0" fontId="9" fillId="0" borderId="195" xfId="0" applyFont="1" applyBorder="1" applyAlignment="1" applyProtection="1">
      <alignment horizontal="center" vertical="center"/>
      <protection locked="0"/>
    </xf>
    <xf numFmtId="0" fontId="7" fillId="0" borderId="231" xfId="0" applyFont="1" applyFill="1" applyBorder="1" applyAlignment="1">
      <alignment horizontal="center" vertical="center" wrapText="1"/>
    </xf>
    <xf numFmtId="0" fontId="7" fillId="0" borderId="232" xfId="0" applyFont="1" applyFill="1" applyBorder="1" applyAlignment="1">
      <alignment horizontal="center" vertical="center" wrapText="1"/>
    </xf>
    <xf numFmtId="0" fontId="7" fillId="0" borderId="233" xfId="0" applyFont="1" applyFill="1" applyBorder="1" applyAlignment="1">
      <alignment horizontal="center" vertical="center" wrapText="1"/>
    </xf>
    <xf numFmtId="14" fontId="5" fillId="0" borderId="0" xfId="0" applyNumberFormat="1" applyFont="1" applyFill="1" applyBorder="1" applyAlignment="1" applyProtection="1">
      <alignment horizontal="right" vertical="center"/>
      <protection locked="0"/>
    </xf>
    <xf numFmtId="0" fontId="20" fillId="0" borderId="232" xfId="0" applyFont="1" applyFill="1" applyBorder="1" applyAlignment="1" applyProtection="1">
      <alignment horizontal="center" wrapText="1"/>
      <protection locked="0"/>
    </xf>
    <xf numFmtId="0" fontId="18" fillId="0" borderId="54" xfId="0" applyFont="1" applyFill="1" applyBorder="1" applyAlignment="1" applyProtection="1">
      <alignment horizontal="center"/>
      <protection locked="0"/>
    </xf>
    <xf numFmtId="0" fontId="24" fillId="0" borderId="56" xfId="0" applyFont="1" applyFill="1" applyBorder="1" applyAlignment="1">
      <alignment horizontal="center" vertical="center"/>
    </xf>
    <xf numFmtId="0" fontId="9" fillId="0" borderId="12"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28" fillId="0" borderId="102" xfId="61" applyFont="1" applyBorder="1" applyAlignment="1">
      <alignment horizontal="center" vertical="center"/>
      <protection/>
    </xf>
    <xf numFmtId="0" fontId="28" fillId="0" borderId="78" xfId="61" applyFont="1" applyBorder="1" applyAlignment="1">
      <alignment horizontal="center" vertical="center"/>
      <protection/>
    </xf>
    <xf numFmtId="0" fontId="28" fillId="0" borderId="205" xfId="61" applyFont="1" applyBorder="1" applyAlignment="1">
      <alignment horizontal="center" vertical="center"/>
      <protection/>
    </xf>
    <xf numFmtId="58" fontId="4" fillId="0" borderId="0" xfId="61" applyNumberFormat="1" applyFont="1" applyAlignment="1">
      <alignment horizontal="left" vertical="center"/>
      <protection/>
    </xf>
    <xf numFmtId="0" fontId="18" fillId="0" borderId="117" xfId="61" applyFont="1" applyBorder="1" applyAlignment="1">
      <alignment horizontal="center" vertical="center"/>
      <protection/>
    </xf>
    <xf numFmtId="0" fontId="4" fillId="0" borderId="117" xfId="61" applyFont="1" applyBorder="1" applyAlignment="1">
      <alignment horizontal="right" vertical="center"/>
      <protection/>
    </xf>
    <xf numFmtId="0" fontId="4" fillId="0" borderId="117" xfId="61" applyFont="1" applyBorder="1" applyAlignment="1">
      <alignment horizontal="center" vertical="center"/>
      <protection/>
    </xf>
    <xf numFmtId="0" fontId="21" fillId="0" borderId="139" xfId="61" applyFont="1" applyBorder="1" applyAlignment="1">
      <alignment horizontal="center" vertical="center"/>
      <protection/>
    </xf>
    <xf numFmtId="0" fontId="21" fillId="0" borderId="71" xfId="61" applyFont="1" applyBorder="1" applyAlignment="1">
      <alignment horizontal="center" vertical="center"/>
      <protection/>
    </xf>
    <xf numFmtId="0" fontId="28" fillId="0" borderId="23" xfId="61" applyFont="1" applyBorder="1" applyAlignment="1">
      <alignment horizontal="center" vertical="center"/>
      <protection/>
    </xf>
    <xf numFmtId="0" fontId="28" fillId="0" borderId="77" xfId="61" applyFont="1" applyBorder="1" applyAlignment="1">
      <alignment horizontal="center" vertical="center"/>
      <protection/>
    </xf>
    <xf numFmtId="0" fontId="28" fillId="0" borderId="225" xfId="61" applyFont="1" applyBorder="1" applyAlignment="1">
      <alignment horizontal="center" vertical="center"/>
      <protection/>
    </xf>
    <xf numFmtId="0" fontId="10" fillId="0" borderId="98" xfId="61" applyFont="1" applyBorder="1" applyAlignment="1" quotePrefix="1">
      <alignment horizontal="center" vertical="center"/>
      <protection/>
    </xf>
    <xf numFmtId="0" fontId="10" fillId="0" borderId="199" xfId="61" applyFont="1" applyBorder="1" applyAlignment="1" quotePrefix="1">
      <alignment horizontal="center" vertical="center"/>
      <protection/>
    </xf>
    <xf numFmtId="0" fontId="13" fillId="0" borderId="100" xfId="61" applyFont="1" applyBorder="1" applyAlignment="1">
      <alignment horizontal="center" vertical="center"/>
      <protection/>
    </xf>
    <xf numFmtId="0" fontId="13" fillId="0" borderId="63" xfId="61" applyFont="1" applyBorder="1" applyAlignment="1">
      <alignment horizontal="center" vertical="center"/>
      <protection/>
    </xf>
    <xf numFmtId="0" fontId="22" fillId="0" borderId="165" xfId="61" applyFont="1" applyBorder="1" applyAlignment="1">
      <alignment horizontal="center" vertical="center"/>
      <protection/>
    </xf>
    <xf numFmtId="0" fontId="22" fillId="0" borderId="166" xfId="61" applyFont="1" applyBorder="1" applyAlignment="1">
      <alignment horizontal="center" vertical="center"/>
      <protection/>
    </xf>
    <xf numFmtId="0" fontId="21" fillId="0" borderId="217" xfId="61" applyFont="1" applyBorder="1" applyAlignment="1">
      <alignment horizontal="center" vertical="center"/>
      <protection/>
    </xf>
    <xf numFmtId="0" fontId="21" fillId="0" borderId="102" xfId="61" applyFont="1" applyBorder="1" applyAlignment="1">
      <alignment horizontal="center" vertical="center"/>
      <protection/>
    </xf>
    <xf numFmtId="0" fontId="22" fillId="0" borderId="200" xfId="61" applyFont="1" applyBorder="1" applyAlignment="1">
      <alignment horizontal="center" vertical="center"/>
      <protection/>
    </xf>
    <xf numFmtId="0" fontId="21" fillId="0" borderId="234" xfId="61" applyFont="1" applyBorder="1" applyAlignment="1">
      <alignment horizontal="center" vertical="center"/>
      <protection/>
    </xf>
    <xf numFmtId="0" fontId="10" fillId="0" borderId="204" xfId="61" applyFont="1" applyBorder="1" applyAlignment="1" quotePrefix="1">
      <alignment horizontal="center" vertical="center"/>
      <protection/>
    </xf>
    <xf numFmtId="0" fontId="21" fillId="0" borderId="99" xfId="61" applyFont="1" applyBorder="1" applyAlignment="1">
      <alignment horizontal="center" vertical="center"/>
      <protection/>
    </xf>
    <xf numFmtId="0" fontId="21" fillId="0" borderId="11" xfId="61" applyFont="1" applyBorder="1" applyAlignment="1">
      <alignment horizontal="center" vertical="center"/>
      <protection/>
    </xf>
    <xf numFmtId="0" fontId="21" fillId="0" borderId="74" xfId="61" applyFont="1" applyBorder="1" applyAlignment="1">
      <alignment horizontal="center" vertical="center"/>
      <protection/>
    </xf>
    <xf numFmtId="0" fontId="21" fillId="0" borderId="194" xfId="61" applyFont="1" applyBorder="1" applyAlignment="1">
      <alignment horizontal="center" vertical="center"/>
      <protection/>
    </xf>
    <xf numFmtId="0" fontId="21" fillId="0" borderId="84" xfId="61" applyFont="1" applyBorder="1" applyAlignment="1">
      <alignment horizontal="center" vertical="center"/>
      <protection/>
    </xf>
    <xf numFmtId="0" fontId="0" fillId="0" borderId="74" xfId="61" applyFont="1" applyBorder="1" applyAlignment="1">
      <alignment horizontal="center" vertical="center"/>
      <protection/>
    </xf>
    <xf numFmtId="0" fontId="0" fillId="0" borderId="194" xfId="61" applyFont="1" applyBorder="1" applyAlignment="1">
      <alignment horizontal="center" vertical="center"/>
      <protection/>
    </xf>
    <xf numFmtId="0" fontId="0" fillId="0" borderId="56" xfId="61" applyFont="1" applyBorder="1" applyAlignment="1">
      <alignment horizontal="center" vertical="center"/>
      <protection/>
    </xf>
    <xf numFmtId="0" fontId="0" fillId="0" borderId="53" xfId="61" applyFont="1" applyBorder="1" applyAlignment="1">
      <alignment horizontal="center" vertical="center"/>
      <protection/>
    </xf>
    <xf numFmtId="0" fontId="3" fillId="0" borderId="135" xfId="61" applyFont="1" applyBorder="1" applyAlignment="1">
      <alignment horizontal="center" vertical="center"/>
      <protection/>
    </xf>
    <xf numFmtId="0" fontId="3" fillId="0" borderId="74" xfId="61" applyFont="1" applyBorder="1" applyAlignment="1">
      <alignment horizontal="center" vertical="center"/>
      <protection/>
    </xf>
    <xf numFmtId="0" fontId="3" fillId="0" borderId="194" xfId="61" applyFont="1" applyBorder="1" applyAlignment="1">
      <alignment horizontal="center" vertical="center"/>
      <protection/>
    </xf>
    <xf numFmtId="0" fontId="10" fillId="0" borderId="15" xfId="61" applyFont="1" applyBorder="1" applyAlignment="1" quotePrefix="1">
      <alignment horizontal="center" vertical="center"/>
      <protection/>
    </xf>
    <xf numFmtId="0" fontId="13" fillId="0" borderId="65" xfId="61" applyFont="1" applyBorder="1" applyAlignment="1" quotePrefix="1">
      <alignment horizontal="center" vertical="center"/>
      <protection/>
    </xf>
    <xf numFmtId="0" fontId="13" fillId="0" borderId="100" xfId="61" applyFont="1" applyBorder="1" applyAlignment="1" quotePrefix="1">
      <alignment horizontal="center" vertical="center"/>
      <protection/>
    </xf>
    <xf numFmtId="0" fontId="22" fillId="0" borderId="163" xfId="61" applyFont="1" applyBorder="1" applyAlignment="1">
      <alignment horizontal="center" vertical="center"/>
      <protection/>
    </xf>
    <xf numFmtId="0" fontId="22" fillId="0" borderId="164" xfId="61" applyFont="1" applyBorder="1" applyAlignment="1">
      <alignment horizontal="center" vertical="center"/>
      <protection/>
    </xf>
    <xf numFmtId="0" fontId="21" fillId="0" borderId="13" xfId="61" applyFont="1" applyBorder="1" applyAlignment="1">
      <alignment horizontal="center" vertical="center"/>
      <protection/>
    </xf>
    <xf numFmtId="0" fontId="13" fillId="0" borderId="65" xfId="61" applyFont="1" applyBorder="1" applyAlignment="1">
      <alignment horizontal="center" vertical="center"/>
      <protection/>
    </xf>
    <xf numFmtId="0" fontId="32" fillId="0" borderId="56" xfId="61" applyFont="1" applyBorder="1" applyAlignment="1">
      <alignment horizontal="center" vertical="center"/>
      <protection/>
    </xf>
    <xf numFmtId="0" fontId="33" fillId="0" borderId="74" xfId="61" applyFont="1" applyBorder="1" applyAlignment="1">
      <alignment horizontal="center" vertical="center"/>
      <protection/>
    </xf>
    <xf numFmtId="0" fontId="33" fillId="0" borderId="194" xfId="61" applyFont="1" applyBorder="1" applyAlignment="1">
      <alignment horizontal="center" vertical="center"/>
      <protection/>
    </xf>
    <xf numFmtId="0" fontId="27" fillId="0" borderId="194" xfId="61" applyFont="1" applyBorder="1" applyAlignment="1">
      <alignment horizontal="left" vertical="center"/>
      <protection/>
    </xf>
    <xf numFmtId="0" fontId="27" fillId="0" borderId="195" xfId="61" applyFont="1" applyBorder="1" applyAlignment="1">
      <alignment horizontal="left" vertical="center"/>
      <protection/>
    </xf>
    <xf numFmtId="0" fontId="19" fillId="0" borderId="74" xfId="61" applyFont="1" applyBorder="1" applyAlignment="1">
      <alignment horizontal="center" vertical="center"/>
      <protection/>
    </xf>
    <xf numFmtId="0" fontId="19" fillId="0" borderId="194" xfId="61" applyFont="1" applyBorder="1" applyAlignment="1">
      <alignment horizontal="center" vertical="center"/>
      <protection/>
    </xf>
    <xf numFmtId="0" fontId="35" fillId="0" borderId="194" xfId="61" applyFont="1" applyBorder="1" applyAlignment="1">
      <alignment horizontal="center" vertical="center"/>
      <protection/>
    </xf>
    <xf numFmtId="0" fontId="35" fillId="0" borderId="84" xfId="61" applyFont="1" applyBorder="1" applyAlignment="1">
      <alignment horizontal="center" vertical="center"/>
      <protection/>
    </xf>
    <xf numFmtId="0" fontId="12" fillId="0" borderId="235" xfId="0" applyFont="1" applyBorder="1" applyAlignment="1" applyProtection="1">
      <alignment horizontal="center" vertical="center"/>
      <protection locked="0"/>
    </xf>
    <xf numFmtId="0" fontId="12" fillId="0" borderId="194" xfId="0" applyFont="1" applyBorder="1" applyAlignment="1" applyProtection="1">
      <alignment horizontal="center" vertical="center"/>
      <protection locked="0"/>
    </xf>
    <xf numFmtId="0" fontId="12" fillId="0" borderId="195" xfId="0" applyFont="1" applyBorder="1" applyAlignment="1" applyProtection="1">
      <alignment horizontal="center" vertical="center"/>
      <protection locked="0"/>
    </xf>
    <xf numFmtId="0" fontId="13" fillId="0" borderId="236" xfId="0" applyFont="1" applyBorder="1" applyAlignment="1">
      <alignment horizontal="center" vertical="center"/>
    </xf>
    <xf numFmtId="0" fontId="13" fillId="0" borderId="237" xfId="0" applyFont="1" applyBorder="1" applyAlignment="1">
      <alignment horizontal="center" vertical="center"/>
    </xf>
    <xf numFmtId="0" fontId="13" fillId="0" borderId="238" xfId="0" applyFont="1" applyBorder="1" applyAlignment="1">
      <alignment horizontal="center" vertical="center"/>
    </xf>
    <xf numFmtId="0" fontId="9" fillId="0" borderId="0" xfId="0" applyFont="1" applyFill="1" applyBorder="1" applyAlignment="1">
      <alignment horizontal="center" vertical="center"/>
    </xf>
    <xf numFmtId="0" fontId="0" fillId="0" borderId="101" xfId="0" applyBorder="1" applyAlignment="1">
      <alignment horizontal="center" vertical="center" shrinkToFit="1"/>
    </xf>
    <xf numFmtId="0" fontId="0" fillId="0" borderId="63" xfId="0" applyBorder="1" applyAlignment="1">
      <alignment horizontal="center" vertical="center" shrinkToFit="1"/>
    </xf>
    <xf numFmtId="0" fontId="0" fillId="0" borderId="100" xfId="0" applyBorder="1" applyAlignment="1">
      <alignment horizontal="center" vertical="center" shrinkToFit="1"/>
    </xf>
    <xf numFmtId="0" fontId="0" fillId="0" borderId="72" xfId="0" applyBorder="1" applyAlignment="1">
      <alignment horizontal="center" vertical="center" shrinkToFit="1"/>
    </xf>
    <xf numFmtId="0" fontId="0" fillId="0" borderId="239" xfId="0" applyBorder="1" applyAlignment="1">
      <alignment horizontal="center" vertical="center" shrinkToFit="1"/>
    </xf>
    <xf numFmtId="0" fontId="0" fillId="0" borderId="65" xfId="0" applyBorder="1" applyAlignment="1">
      <alignment horizontal="center" vertical="center" shrinkToFit="1"/>
    </xf>
    <xf numFmtId="0" fontId="0" fillId="0" borderId="118" xfId="0" applyBorder="1" applyAlignment="1">
      <alignment horizontal="center" vertical="center" shrinkToFit="1"/>
    </xf>
    <xf numFmtId="0" fontId="0" fillId="0" borderId="121" xfId="0" applyBorder="1" applyAlignment="1">
      <alignment horizontal="center" vertical="center" wrapText="1" shrinkToFit="1"/>
    </xf>
    <xf numFmtId="0" fontId="0" fillId="0" borderId="65" xfId="0" applyBorder="1" applyAlignment="1">
      <alignment horizontal="center" vertical="center" wrapText="1" shrinkToFit="1"/>
    </xf>
    <xf numFmtId="0" fontId="16" fillId="0" borderId="117" xfId="0" applyFont="1" applyBorder="1" applyAlignment="1">
      <alignment horizontal="center" vertical="center"/>
    </xf>
    <xf numFmtId="0" fontId="16" fillId="0" borderId="136" xfId="0" applyFont="1" applyBorder="1" applyAlignment="1">
      <alignment horizontal="left" vertical="top"/>
    </xf>
    <xf numFmtId="0" fontId="16" fillId="0" borderId="58" xfId="0" applyFont="1" applyBorder="1" applyAlignment="1">
      <alignment horizontal="left" vertical="top"/>
    </xf>
    <xf numFmtId="0" fontId="16" fillId="0" borderId="10" xfId="0" applyFont="1" applyBorder="1" applyAlignment="1">
      <alignment horizontal="left" vertical="top"/>
    </xf>
    <xf numFmtId="0" fontId="16" fillId="0" borderId="132" xfId="0" applyFont="1" applyBorder="1" applyAlignment="1">
      <alignment horizontal="left" vertical="top"/>
    </xf>
    <xf numFmtId="0" fontId="16" fillId="0" borderId="117" xfId="0" applyFont="1" applyBorder="1" applyAlignment="1">
      <alignment horizontal="left" vertical="top"/>
    </xf>
    <xf numFmtId="0" fontId="16" fillId="0" borderId="145" xfId="0" applyFont="1" applyBorder="1" applyAlignment="1">
      <alignment horizontal="left" vertical="top"/>
    </xf>
    <xf numFmtId="0" fontId="20" fillId="0" borderId="219" xfId="0" applyFont="1" applyBorder="1" applyAlignment="1">
      <alignment horizontal="center" vertical="center" shrinkToFit="1"/>
    </xf>
    <xf numFmtId="0" fontId="0" fillId="0" borderId="68" xfId="0" applyBorder="1" applyAlignment="1">
      <alignment horizontal="center" vertical="center" shrinkToFit="1"/>
    </xf>
    <xf numFmtId="0" fontId="0" fillId="0" borderId="124" xfId="0" applyFont="1" applyBorder="1" applyAlignment="1">
      <alignment horizontal="right" vertical="center"/>
    </xf>
    <xf numFmtId="0" fontId="0" fillId="0" borderId="107" xfId="0" applyFill="1" applyBorder="1" applyAlignment="1">
      <alignment horizontal="center" vertical="center" shrinkToFit="1"/>
    </xf>
    <xf numFmtId="0" fontId="0" fillId="0" borderId="175" xfId="0" applyFill="1" applyBorder="1" applyAlignment="1">
      <alignment horizontal="center" vertical="center" shrinkToFit="1"/>
    </xf>
    <xf numFmtId="0" fontId="0" fillId="6" borderId="107" xfId="0" applyFill="1" applyBorder="1" applyAlignment="1">
      <alignment horizontal="center" vertical="center" shrinkToFit="1"/>
    </xf>
    <xf numFmtId="0" fontId="0" fillId="6" borderId="175" xfId="0" applyFill="1" applyBorder="1" applyAlignment="1">
      <alignment horizontal="center" vertical="center" shrinkToFit="1"/>
    </xf>
    <xf numFmtId="0" fontId="0" fillId="0" borderId="107" xfId="0" applyBorder="1" applyAlignment="1">
      <alignment horizontal="center" vertical="center" shrinkToFit="1"/>
    </xf>
    <xf numFmtId="0" fontId="0" fillId="0" borderId="175" xfId="0" applyBorder="1" applyAlignment="1">
      <alignment horizontal="center" vertical="center" shrinkToFit="1"/>
    </xf>
    <xf numFmtId="14" fontId="14" fillId="0" borderId="106" xfId="0" applyNumberFormat="1" applyFont="1" applyBorder="1" applyAlignment="1" applyProtection="1">
      <alignment horizontal="center" vertical="center" shrinkToFit="1"/>
      <protection locked="0"/>
    </xf>
    <xf numFmtId="14" fontId="14" fillId="0" borderId="50" xfId="0" applyNumberFormat="1" applyFont="1" applyBorder="1" applyAlignment="1" applyProtection="1">
      <alignment horizontal="center" vertical="center" shrinkToFit="1"/>
      <protection locked="0"/>
    </xf>
    <xf numFmtId="14" fontId="14" fillId="0" borderId="116" xfId="0" applyNumberFormat="1" applyFont="1" applyBorder="1" applyAlignment="1" applyProtection="1">
      <alignment horizontal="center" vertical="center" shrinkToFit="1"/>
      <protection locked="0"/>
    </xf>
    <xf numFmtId="0" fontId="0" fillId="0" borderId="106" xfId="0" applyFill="1" applyBorder="1" applyAlignment="1">
      <alignment horizontal="center" vertical="center" shrinkToFit="1"/>
    </xf>
    <xf numFmtId="0" fontId="0" fillId="0" borderId="51" xfId="0" applyFill="1" applyBorder="1" applyAlignment="1">
      <alignment horizontal="center" vertical="center" shrinkToFit="1"/>
    </xf>
    <xf numFmtId="0" fontId="9" fillId="0" borderId="227"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240" xfId="0" applyFont="1" applyBorder="1" applyAlignment="1" applyProtection="1">
      <alignment horizontal="center" vertical="center"/>
      <protection locked="0"/>
    </xf>
    <xf numFmtId="0" fontId="9" fillId="0" borderId="241" xfId="0" applyFont="1" applyBorder="1" applyAlignment="1" applyProtection="1">
      <alignment horizontal="center" vertical="center"/>
      <protection locked="0"/>
    </xf>
    <xf numFmtId="0" fontId="16" fillId="0" borderId="12" xfId="0" applyFont="1" applyBorder="1" applyAlignment="1">
      <alignment horizontal="center" vertical="center"/>
    </xf>
    <xf numFmtId="0" fontId="16" fillId="0" borderId="49" xfId="0" applyFont="1" applyBorder="1" applyAlignment="1">
      <alignment horizontal="center" vertical="center"/>
    </xf>
    <xf numFmtId="0" fontId="16" fillId="0" borderId="242" xfId="0" applyFont="1" applyBorder="1" applyAlignment="1">
      <alignment horizontal="center" vertical="center"/>
    </xf>
    <xf numFmtId="0" fontId="16" fillId="0" borderId="54" xfId="0" applyFont="1" applyBorder="1" applyAlignment="1">
      <alignment horizontal="center" vertical="center"/>
    </xf>
    <xf numFmtId="0" fontId="3" fillId="0" borderId="59" xfId="0" applyFont="1" applyBorder="1" applyAlignment="1">
      <alignment horizontal="center" vertical="center"/>
    </xf>
    <xf numFmtId="0" fontId="3" fillId="0" borderId="228" xfId="0" applyFont="1" applyBorder="1" applyAlignment="1">
      <alignment horizontal="center"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6" fillId="0" borderId="49" xfId="0" applyFont="1" applyBorder="1" applyAlignment="1">
      <alignment horizontal="center" vertical="center" shrinkToFit="1"/>
    </xf>
    <xf numFmtId="0" fontId="6" fillId="0" borderId="228"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160" xfId="0" applyFont="1" applyBorder="1" applyAlignment="1">
      <alignment horizontal="center" vertical="center" shrinkToFit="1"/>
    </xf>
    <xf numFmtId="0" fontId="94" fillId="0" borderId="55" xfId="0" applyFont="1" applyBorder="1" applyAlignment="1">
      <alignment horizontal="center" vertical="center" wrapText="1" shrinkToFit="1"/>
    </xf>
    <xf numFmtId="0" fontId="94" fillId="0" borderId="135" xfId="0" applyFont="1" applyBorder="1" applyAlignment="1">
      <alignment horizontal="center" vertical="center" shrinkToFit="1"/>
    </xf>
    <xf numFmtId="0" fontId="0" fillId="0" borderId="74" xfId="0" applyBorder="1" applyAlignment="1">
      <alignment horizontal="center" vertical="center"/>
    </xf>
    <xf numFmtId="0" fontId="0" fillId="0" borderId="194" xfId="0" applyBorder="1" applyAlignment="1">
      <alignment horizontal="center" vertical="center"/>
    </xf>
    <xf numFmtId="0" fontId="0" fillId="0" borderId="84" xfId="0" applyBorder="1" applyAlignment="1">
      <alignment horizontal="center" vertical="center"/>
    </xf>
    <xf numFmtId="0" fontId="0" fillId="6" borderId="103" xfId="0" applyFill="1" applyBorder="1" applyAlignment="1">
      <alignment horizontal="center" vertical="center" shrinkToFit="1"/>
    </xf>
    <xf numFmtId="0" fontId="0" fillId="6" borderId="178" xfId="0" applyFill="1" applyBorder="1" applyAlignment="1">
      <alignment horizontal="center" vertical="center" shrinkToFit="1"/>
    </xf>
    <xf numFmtId="0" fontId="0" fillId="0" borderId="103" xfId="0" applyBorder="1" applyAlignment="1">
      <alignment horizontal="center" vertical="center" shrinkToFit="1"/>
    </xf>
    <xf numFmtId="0" fontId="0" fillId="0" borderId="178" xfId="0" applyBorder="1" applyAlignment="1">
      <alignment horizontal="center" vertical="center" shrinkToFit="1"/>
    </xf>
    <xf numFmtId="0" fontId="0" fillId="0" borderId="103" xfId="0" applyFill="1" applyBorder="1" applyAlignment="1">
      <alignment horizontal="center" vertical="center" shrinkToFit="1"/>
    </xf>
    <xf numFmtId="0" fontId="0" fillId="0" borderId="178" xfId="0" applyFill="1" applyBorder="1" applyAlignment="1">
      <alignment horizontal="center" vertical="center" shrinkToFit="1"/>
    </xf>
    <xf numFmtId="0" fontId="0" fillId="0" borderId="15" xfId="0" applyBorder="1" applyAlignment="1">
      <alignment horizontal="center" vertical="center"/>
    </xf>
    <xf numFmtId="0" fontId="0" fillId="0" borderId="13"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6" borderId="209" xfId="0" applyFill="1" applyBorder="1" applyAlignment="1">
      <alignment horizontal="center" vertical="center" shrinkToFit="1"/>
    </xf>
    <xf numFmtId="0" fontId="0" fillId="6" borderId="145" xfId="0" applyFill="1" applyBorder="1" applyAlignment="1">
      <alignment horizontal="center" vertical="center" shrinkToFit="1"/>
    </xf>
    <xf numFmtId="0" fontId="44" fillId="0" borderId="227" xfId="0" applyFont="1" applyBorder="1" applyAlignment="1">
      <alignment horizontal="center" vertical="center" shrinkToFit="1"/>
    </xf>
    <xf numFmtId="0" fontId="44" fillId="0" borderId="49" xfId="0" applyFont="1" applyBorder="1" applyAlignment="1">
      <alignment horizontal="center" vertical="center" shrinkToFit="1"/>
    </xf>
    <xf numFmtId="0" fontId="44" fillId="0" borderId="240" xfId="0" applyFont="1" applyBorder="1" applyAlignment="1">
      <alignment horizontal="center" vertical="center" shrinkToFit="1"/>
    </xf>
    <xf numFmtId="0" fontId="44" fillId="0" borderId="54" xfId="0" applyFont="1" applyBorder="1" applyAlignment="1">
      <alignment horizontal="center" vertical="center" shrinkToFit="1"/>
    </xf>
    <xf numFmtId="0" fontId="0" fillId="0" borderId="124" xfId="0" applyBorder="1" applyAlignment="1">
      <alignment horizontal="center" vertical="center" shrinkToFit="1"/>
    </xf>
    <xf numFmtId="0" fontId="0" fillId="0" borderId="52" xfId="0" applyFont="1" applyBorder="1" applyAlignment="1">
      <alignment horizontal="left" vertical="top" textRotation="255" shrinkToFit="1"/>
    </xf>
    <xf numFmtId="0" fontId="0" fillId="0" borderId="222" xfId="0" applyFont="1" applyBorder="1" applyAlignment="1">
      <alignment horizontal="left" vertical="top" textRotation="255" shrinkToFit="1"/>
    </xf>
    <xf numFmtId="0" fontId="0" fillId="0" borderId="53" xfId="0" applyFont="1" applyBorder="1" applyAlignment="1">
      <alignment horizontal="left" vertical="top" textRotation="255" shrinkToFit="1"/>
    </xf>
    <xf numFmtId="0" fontId="0" fillId="6" borderId="124" xfId="0" applyFill="1" applyBorder="1" applyAlignment="1">
      <alignment horizontal="center" vertical="center" shrinkToFit="1"/>
    </xf>
    <xf numFmtId="0" fontId="0" fillId="0" borderId="12" xfId="0" applyFont="1" applyBorder="1" applyAlignment="1">
      <alignment horizontal="right" vertical="center" textRotation="255" shrinkToFit="1"/>
    </xf>
    <xf numFmtId="0" fontId="0" fillId="0" borderId="37" xfId="0" applyFont="1" applyBorder="1" applyAlignment="1">
      <alignment horizontal="right" vertical="center" textRotation="255" shrinkToFit="1"/>
    </xf>
    <xf numFmtId="0" fontId="0" fillId="0" borderId="41" xfId="0" applyFont="1" applyBorder="1" applyAlignment="1">
      <alignment horizontal="right" vertical="center" textRotation="255" shrinkToFit="1"/>
    </xf>
    <xf numFmtId="0" fontId="13" fillId="0" borderId="229" xfId="0" applyFont="1" applyBorder="1" applyAlignment="1" applyProtection="1">
      <alignment horizontal="center" vertical="center"/>
      <protection locked="0"/>
    </xf>
    <xf numFmtId="0" fontId="13" fillId="0" borderId="243" xfId="0" applyFont="1" applyBorder="1" applyAlignment="1" applyProtection="1">
      <alignment horizontal="center" vertical="center"/>
      <protection locked="0"/>
    </xf>
    <xf numFmtId="0" fontId="15" fillId="0" borderId="13" xfId="0" applyFont="1" applyBorder="1" applyAlignment="1">
      <alignment horizontal="center" vertical="center" textRotation="255"/>
    </xf>
    <xf numFmtId="0" fontId="15" fillId="0" borderId="244" xfId="0" applyFont="1" applyBorder="1" applyAlignment="1">
      <alignment horizontal="center" vertical="center" textRotation="255"/>
    </xf>
    <xf numFmtId="0" fontId="0" fillId="0" borderId="108" xfId="0" applyFill="1" applyBorder="1" applyAlignment="1">
      <alignment horizontal="center" vertical="center" shrinkToFit="1"/>
    </xf>
    <xf numFmtId="0" fontId="0" fillId="0" borderId="116" xfId="0" applyFill="1" applyBorder="1" applyAlignment="1">
      <alignment horizontal="center" vertical="center" shrinkToFit="1"/>
    </xf>
    <xf numFmtId="0" fontId="0" fillId="6" borderId="24" xfId="0" applyFill="1" applyBorder="1" applyAlignment="1">
      <alignment horizontal="center" vertical="center" shrinkToFit="1"/>
    </xf>
    <xf numFmtId="0" fontId="0" fillId="6" borderId="123" xfId="0" applyFill="1" applyBorder="1" applyAlignment="1">
      <alignment horizontal="center" vertical="center" shrinkToFit="1"/>
    </xf>
    <xf numFmtId="0" fontId="94" fillId="0" borderId="65" xfId="0" applyFont="1" applyBorder="1" applyAlignment="1">
      <alignment horizontal="center" vertical="center" wrapText="1" shrinkToFit="1"/>
    </xf>
    <xf numFmtId="0" fontId="94" fillId="0" borderId="24" xfId="0" applyFont="1" applyBorder="1" applyAlignment="1">
      <alignment horizontal="center" vertical="center" shrinkToFit="1"/>
    </xf>
    <xf numFmtId="14" fontId="14" fillId="6" borderId="132" xfId="0" applyNumberFormat="1" applyFont="1" applyFill="1" applyBorder="1" applyAlignment="1" applyProtection="1">
      <alignment horizontal="center" vertical="center" shrinkToFit="1"/>
      <protection locked="0"/>
    </xf>
    <xf numFmtId="14" fontId="14" fillId="6" borderId="117" xfId="0" applyNumberFormat="1" applyFont="1" applyFill="1" applyBorder="1" applyAlignment="1" applyProtection="1">
      <alignment horizontal="center" vertical="center" shrinkToFit="1"/>
      <protection locked="0"/>
    </xf>
    <xf numFmtId="14" fontId="14" fillId="6" borderId="145" xfId="0" applyNumberFormat="1" applyFont="1" applyFill="1" applyBorder="1" applyAlignment="1" applyProtection="1">
      <alignment horizontal="center" vertical="center" shrinkToFit="1"/>
      <protection locked="0"/>
    </xf>
    <xf numFmtId="0" fontId="0" fillId="0" borderId="194" xfId="0" applyBorder="1" applyAlignment="1">
      <alignment/>
    </xf>
    <xf numFmtId="0" fontId="0" fillId="0" borderId="195" xfId="0" applyBorder="1" applyAlignment="1">
      <alignment/>
    </xf>
    <xf numFmtId="0" fontId="14" fillId="0" borderId="121" xfId="0" applyFont="1" applyBorder="1" applyAlignment="1">
      <alignment horizontal="center" vertical="center" wrapText="1" shrinkToFit="1"/>
    </xf>
    <xf numFmtId="0" fontId="14" fillId="0" borderId="118" xfId="0" applyFont="1" applyBorder="1" applyAlignment="1">
      <alignment horizontal="center" vertical="center" shrinkToFit="1"/>
    </xf>
    <xf numFmtId="0" fontId="0" fillId="0" borderId="24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33" borderId="246"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33" borderId="245"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0" borderId="24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33" borderId="247" xfId="0" applyFill="1" applyBorder="1" applyAlignment="1" applyProtection="1">
      <alignment horizontal="center" vertical="center"/>
      <protection locked="0"/>
    </xf>
    <xf numFmtId="0" fontId="0" fillId="33" borderId="32" xfId="0" applyFill="1" applyBorder="1" applyAlignment="1" applyProtection="1">
      <alignment horizontal="center" vertical="center"/>
      <protection locked="0"/>
    </xf>
    <xf numFmtId="0" fontId="9" fillId="0" borderId="227" xfId="0" applyFont="1" applyBorder="1" applyAlignment="1" applyProtection="1">
      <alignment horizontal="center" vertical="center"/>
      <protection/>
    </xf>
    <xf numFmtId="0" fontId="9" fillId="0" borderId="49" xfId="0" applyFont="1" applyBorder="1" applyAlignment="1" applyProtection="1">
      <alignment horizontal="center" vertical="center"/>
      <protection/>
    </xf>
    <xf numFmtId="0" fontId="9" fillId="0" borderId="52" xfId="0" applyFont="1" applyBorder="1" applyAlignment="1" applyProtection="1">
      <alignment horizontal="center" vertical="center"/>
      <protection/>
    </xf>
    <xf numFmtId="0" fontId="9" fillId="0" borderId="187" xfId="0" applyFont="1" applyBorder="1" applyAlignment="1" applyProtection="1">
      <alignment horizontal="center" vertical="center"/>
      <protection/>
    </xf>
    <xf numFmtId="0" fontId="9" fillId="0" borderId="56" xfId="0" applyFont="1" applyBorder="1" applyAlignment="1" applyProtection="1">
      <alignment horizontal="center" vertical="center"/>
      <protection/>
    </xf>
    <xf numFmtId="0" fontId="9" fillId="0" borderId="53" xfId="0" applyFont="1" applyBorder="1" applyAlignment="1" applyProtection="1">
      <alignment horizontal="center" vertical="center"/>
      <protection/>
    </xf>
    <xf numFmtId="0" fontId="13" fillId="0" borderId="248" xfId="0" applyFont="1" applyBorder="1" applyAlignment="1">
      <alignment horizontal="center"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238125</xdr:colOff>
      <xdr:row>10</xdr:row>
      <xdr:rowOff>28575</xdr:rowOff>
    </xdr:from>
    <xdr:to>
      <xdr:col>25</xdr:col>
      <xdr:colOff>66675</xdr:colOff>
      <xdr:row>11</xdr:row>
      <xdr:rowOff>133350</xdr:rowOff>
    </xdr:to>
    <xdr:sp>
      <xdr:nvSpPr>
        <xdr:cNvPr id="1" name="円/楕円 1"/>
        <xdr:cNvSpPr>
          <a:spLocks/>
        </xdr:cNvSpPr>
      </xdr:nvSpPr>
      <xdr:spPr>
        <a:xfrm>
          <a:off x="17545050" y="2781300"/>
          <a:ext cx="514350" cy="4286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295275</xdr:rowOff>
    </xdr:from>
    <xdr:to>
      <xdr:col>6</xdr:col>
      <xdr:colOff>704850</xdr:colOff>
      <xdr:row>38</xdr:row>
      <xdr:rowOff>466725</xdr:rowOff>
    </xdr:to>
    <xdr:sp>
      <xdr:nvSpPr>
        <xdr:cNvPr id="2" name="円/楕円 2"/>
        <xdr:cNvSpPr>
          <a:spLocks/>
        </xdr:cNvSpPr>
      </xdr:nvSpPr>
      <xdr:spPr>
        <a:xfrm>
          <a:off x="3209925" y="11696700"/>
          <a:ext cx="1552575" cy="6667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35</xdr:row>
      <xdr:rowOff>438150</xdr:rowOff>
    </xdr:from>
    <xdr:to>
      <xdr:col>6</xdr:col>
      <xdr:colOff>714375</xdr:colOff>
      <xdr:row>37</xdr:row>
      <xdr:rowOff>28575</xdr:rowOff>
    </xdr:to>
    <xdr:sp>
      <xdr:nvSpPr>
        <xdr:cNvPr id="3" name="円/楕円 3"/>
        <xdr:cNvSpPr>
          <a:spLocks/>
        </xdr:cNvSpPr>
      </xdr:nvSpPr>
      <xdr:spPr>
        <a:xfrm>
          <a:off x="3219450" y="10848975"/>
          <a:ext cx="1552575" cy="5810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228600</xdr:colOff>
      <xdr:row>12</xdr:row>
      <xdr:rowOff>47625</xdr:rowOff>
    </xdr:from>
    <xdr:to>
      <xdr:col>25</xdr:col>
      <xdr:colOff>57150</xdr:colOff>
      <xdr:row>12</xdr:row>
      <xdr:rowOff>476250</xdr:rowOff>
    </xdr:to>
    <xdr:sp>
      <xdr:nvSpPr>
        <xdr:cNvPr id="4" name="円/楕円 4"/>
        <xdr:cNvSpPr>
          <a:spLocks/>
        </xdr:cNvSpPr>
      </xdr:nvSpPr>
      <xdr:spPr>
        <a:xfrm>
          <a:off x="17535525" y="3324225"/>
          <a:ext cx="514350" cy="4286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266700</xdr:colOff>
      <xdr:row>22</xdr:row>
      <xdr:rowOff>104775</xdr:rowOff>
    </xdr:from>
    <xdr:to>
      <xdr:col>25</xdr:col>
      <xdr:colOff>95250</xdr:colOff>
      <xdr:row>24</xdr:row>
      <xdr:rowOff>0</xdr:rowOff>
    </xdr:to>
    <xdr:sp>
      <xdr:nvSpPr>
        <xdr:cNvPr id="5" name="円/楕円 5"/>
        <xdr:cNvSpPr>
          <a:spLocks/>
        </xdr:cNvSpPr>
      </xdr:nvSpPr>
      <xdr:spPr>
        <a:xfrm>
          <a:off x="17573625" y="6934200"/>
          <a:ext cx="514350" cy="4191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15</xdr:row>
      <xdr:rowOff>66675</xdr:rowOff>
    </xdr:from>
    <xdr:to>
      <xdr:col>25</xdr:col>
      <xdr:colOff>76200</xdr:colOff>
      <xdr:row>16</xdr:row>
      <xdr:rowOff>0</xdr:rowOff>
    </xdr:to>
    <xdr:sp>
      <xdr:nvSpPr>
        <xdr:cNvPr id="6" name="円/楕円 6"/>
        <xdr:cNvSpPr>
          <a:spLocks/>
        </xdr:cNvSpPr>
      </xdr:nvSpPr>
      <xdr:spPr>
        <a:xfrm>
          <a:off x="17554575" y="4362450"/>
          <a:ext cx="514350" cy="4286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238125</xdr:colOff>
      <xdr:row>13</xdr:row>
      <xdr:rowOff>66675</xdr:rowOff>
    </xdr:from>
    <xdr:to>
      <xdr:col>25</xdr:col>
      <xdr:colOff>66675</xdr:colOff>
      <xdr:row>14</xdr:row>
      <xdr:rowOff>171450</xdr:rowOff>
    </xdr:to>
    <xdr:sp>
      <xdr:nvSpPr>
        <xdr:cNvPr id="7" name="円/楕円 7"/>
        <xdr:cNvSpPr>
          <a:spLocks/>
        </xdr:cNvSpPr>
      </xdr:nvSpPr>
      <xdr:spPr>
        <a:xfrm>
          <a:off x="17545050" y="3838575"/>
          <a:ext cx="514350" cy="4286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285750</xdr:colOff>
      <xdr:row>18</xdr:row>
      <xdr:rowOff>85725</xdr:rowOff>
    </xdr:from>
    <xdr:to>
      <xdr:col>25</xdr:col>
      <xdr:colOff>114300</xdr:colOff>
      <xdr:row>19</xdr:row>
      <xdr:rowOff>19050</xdr:rowOff>
    </xdr:to>
    <xdr:sp>
      <xdr:nvSpPr>
        <xdr:cNvPr id="8" name="円/楕円 8"/>
        <xdr:cNvSpPr>
          <a:spLocks/>
        </xdr:cNvSpPr>
      </xdr:nvSpPr>
      <xdr:spPr>
        <a:xfrm>
          <a:off x="17592675" y="5400675"/>
          <a:ext cx="514350" cy="4286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16</xdr:row>
      <xdr:rowOff>123825</xdr:rowOff>
    </xdr:from>
    <xdr:to>
      <xdr:col>25</xdr:col>
      <xdr:colOff>85725</xdr:colOff>
      <xdr:row>18</xdr:row>
      <xdr:rowOff>19050</xdr:rowOff>
    </xdr:to>
    <xdr:sp>
      <xdr:nvSpPr>
        <xdr:cNvPr id="9" name="円/楕円 9"/>
        <xdr:cNvSpPr>
          <a:spLocks/>
        </xdr:cNvSpPr>
      </xdr:nvSpPr>
      <xdr:spPr>
        <a:xfrm>
          <a:off x="17564100" y="4914900"/>
          <a:ext cx="514350" cy="4191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285750</xdr:colOff>
      <xdr:row>21</xdr:row>
      <xdr:rowOff>85725</xdr:rowOff>
    </xdr:from>
    <xdr:to>
      <xdr:col>25</xdr:col>
      <xdr:colOff>114300</xdr:colOff>
      <xdr:row>22</xdr:row>
      <xdr:rowOff>19050</xdr:rowOff>
    </xdr:to>
    <xdr:sp>
      <xdr:nvSpPr>
        <xdr:cNvPr id="10" name="円/楕円 10"/>
        <xdr:cNvSpPr>
          <a:spLocks/>
        </xdr:cNvSpPr>
      </xdr:nvSpPr>
      <xdr:spPr>
        <a:xfrm>
          <a:off x="17592675" y="6419850"/>
          <a:ext cx="514350" cy="4286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266700</xdr:colOff>
      <xdr:row>19</xdr:row>
      <xdr:rowOff>114300</xdr:rowOff>
    </xdr:from>
    <xdr:to>
      <xdr:col>25</xdr:col>
      <xdr:colOff>95250</xdr:colOff>
      <xdr:row>21</xdr:row>
      <xdr:rowOff>19050</xdr:rowOff>
    </xdr:to>
    <xdr:sp>
      <xdr:nvSpPr>
        <xdr:cNvPr id="11" name="円/楕円 11"/>
        <xdr:cNvSpPr>
          <a:spLocks/>
        </xdr:cNvSpPr>
      </xdr:nvSpPr>
      <xdr:spPr>
        <a:xfrm>
          <a:off x="17573625" y="5924550"/>
          <a:ext cx="514350" cy="4286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276225</xdr:colOff>
      <xdr:row>24</xdr:row>
      <xdr:rowOff>76200</xdr:rowOff>
    </xdr:from>
    <xdr:to>
      <xdr:col>25</xdr:col>
      <xdr:colOff>95250</xdr:colOff>
      <xdr:row>25</xdr:row>
      <xdr:rowOff>9525</xdr:rowOff>
    </xdr:to>
    <xdr:sp>
      <xdr:nvSpPr>
        <xdr:cNvPr id="12" name="円/楕円 12"/>
        <xdr:cNvSpPr>
          <a:spLocks/>
        </xdr:cNvSpPr>
      </xdr:nvSpPr>
      <xdr:spPr>
        <a:xfrm>
          <a:off x="17583150" y="7429500"/>
          <a:ext cx="504825" cy="4286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276225</xdr:colOff>
      <xdr:row>25</xdr:row>
      <xdr:rowOff>104775</xdr:rowOff>
    </xdr:from>
    <xdr:to>
      <xdr:col>25</xdr:col>
      <xdr:colOff>95250</xdr:colOff>
      <xdr:row>27</xdr:row>
      <xdr:rowOff>0</xdr:rowOff>
    </xdr:to>
    <xdr:sp>
      <xdr:nvSpPr>
        <xdr:cNvPr id="13" name="円/楕円 13"/>
        <xdr:cNvSpPr>
          <a:spLocks/>
        </xdr:cNvSpPr>
      </xdr:nvSpPr>
      <xdr:spPr>
        <a:xfrm>
          <a:off x="17583150" y="7953375"/>
          <a:ext cx="504825" cy="4191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266700</xdr:colOff>
      <xdr:row>27</xdr:row>
      <xdr:rowOff>76200</xdr:rowOff>
    </xdr:from>
    <xdr:to>
      <xdr:col>25</xdr:col>
      <xdr:colOff>95250</xdr:colOff>
      <xdr:row>28</xdr:row>
      <xdr:rowOff>9525</xdr:rowOff>
    </xdr:to>
    <xdr:sp>
      <xdr:nvSpPr>
        <xdr:cNvPr id="14" name="円/楕円 14"/>
        <xdr:cNvSpPr>
          <a:spLocks/>
        </xdr:cNvSpPr>
      </xdr:nvSpPr>
      <xdr:spPr>
        <a:xfrm>
          <a:off x="17573625" y="8448675"/>
          <a:ext cx="514350" cy="4286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BQ102"/>
  <sheetViews>
    <sheetView zoomScale="75" zoomScaleNormal="75" zoomScalePageLayoutView="0" workbookViewId="0" topLeftCell="A13">
      <selection activeCell="H5" sqref="H5"/>
    </sheetView>
  </sheetViews>
  <sheetFormatPr defaultColWidth="9.00390625" defaultRowHeight="13.5"/>
  <cols>
    <col min="1" max="1" width="0.875" style="0" customWidth="1"/>
    <col min="2" max="2" width="4.625" style="0" customWidth="1"/>
    <col min="3" max="3" width="24.50390625" style="0" customWidth="1"/>
    <col min="4" max="4" width="3.375" style="0" bestFit="1" customWidth="1"/>
    <col min="5" max="5" width="3.375" style="0" customWidth="1"/>
    <col min="6" max="6" width="11.50390625" style="0" customWidth="1"/>
    <col min="7" max="7" width="28.00390625" style="0" customWidth="1"/>
    <col min="8" max="8" width="24.00390625" style="0" customWidth="1"/>
    <col min="12" max="12" width="19.125" style="0" customWidth="1"/>
    <col min="13" max="14" width="9.00390625" style="0" hidden="1" customWidth="1"/>
  </cols>
  <sheetData>
    <row r="1" spans="1:69" ht="13.5">
      <c r="A1" s="270"/>
      <c r="B1" s="121"/>
      <c r="C1" s="121" t="s">
        <v>144</v>
      </c>
      <c r="D1" s="121"/>
      <c r="E1" s="121"/>
      <c r="F1" s="121" t="s">
        <v>317</v>
      </c>
      <c r="G1" s="121"/>
      <c r="H1" s="121"/>
      <c r="I1" s="121"/>
      <c r="J1" s="121"/>
      <c r="K1" s="121"/>
      <c r="L1" s="121"/>
      <c r="M1" s="121"/>
      <c r="N1" s="121"/>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row>
    <row r="2" spans="1:69" ht="27" customHeight="1" hidden="1">
      <c r="A2" s="270"/>
      <c r="B2" s="271">
        <v>1</v>
      </c>
      <c r="C2" s="123" t="s">
        <v>134</v>
      </c>
      <c r="D2" s="123" t="s">
        <v>88</v>
      </c>
      <c r="E2" s="124">
        <v>1</v>
      </c>
      <c r="F2" s="123" t="s">
        <v>138</v>
      </c>
      <c r="G2" s="8"/>
      <c r="H2" s="8"/>
      <c r="I2" s="121"/>
      <c r="J2" s="121"/>
      <c r="K2" s="121"/>
      <c r="L2" s="121"/>
      <c r="M2" s="121" t="s">
        <v>189</v>
      </c>
      <c r="N2" s="121">
        <v>1</v>
      </c>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row>
    <row r="3" spans="1:69" ht="7.5" customHeight="1">
      <c r="A3" s="270"/>
      <c r="B3" s="271"/>
      <c r="C3" s="121"/>
      <c r="D3" s="121"/>
      <c r="E3" s="122"/>
      <c r="F3" s="121"/>
      <c r="G3" s="121"/>
      <c r="H3" s="121"/>
      <c r="I3" s="121"/>
      <c r="J3" s="121"/>
      <c r="K3" s="121"/>
      <c r="L3" s="121"/>
      <c r="M3" s="121"/>
      <c r="N3" s="121"/>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row>
    <row r="4" spans="1:69" ht="30.75" customHeight="1">
      <c r="A4" s="270"/>
      <c r="B4" s="271">
        <v>1</v>
      </c>
      <c r="C4" s="123" t="s">
        <v>256</v>
      </c>
      <c r="D4" s="123" t="s">
        <v>88</v>
      </c>
      <c r="E4" s="124"/>
      <c r="F4" s="123" t="s">
        <v>251</v>
      </c>
      <c r="G4" s="125" t="s">
        <v>270</v>
      </c>
      <c r="H4" s="125"/>
      <c r="I4" s="121"/>
      <c r="J4" s="121"/>
      <c r="K4" s="121"/>
      <c r="L4" s="121"/>
      <c r="M4" s="121" t="s">
        <v>189</v>
      </c>
      <c r="N4" s="121">
        <v>0</v>
      </c>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row>
    <row r="5" spans="1:69" ht="17.25">
      <c r="A5" s="270"/>
      <c r="B5" s="271"/>
      <c r="C5" s="121"/>
      <c r="D5" s="121"/>
      <c r="E5" s="122"/>
      <c r="F5" s="121"/>
      <c r="G5" s="121"/>
      <c r="H5" s="121"/>
      <c r="I5" s="121"/>
      <c r="J5" s="121"/>
      <c r="K5" s="121"/>
      <c r="L5" s="121"/>
      <c r="M5" s="121"/>
      <c r="N5" s="121"/>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row>
    <row r="6" spans="1:69" ht="61.5" customHeight="1">
      <c r="A6" s="270"/>
      <c r="B6" s="271">
        <v>2</v>
      </c>
      <c r="C6" s="123" t="s">
        <v>145</v>
      </c>
      <c r="D6" s="123" t="s">
        <v>88</v>
      </c>
      <c r="E6" s="124"/>
      <c r="F6" s="423" t="s">
        <v>215</v>
      </c>
      <c r="G6" s="423"/>
      <c r="H6" s="423"/>
      <c r="I6" s="121"/>
      <c r="J6" s="121"/>
      <c r="K6" s="121"/>
      <c r="L6" s="121"/>
      <c r="M6" s="121" t="s">
        <v>189</v>
      </c>
      <c r="N6" s="121">
        <v>1</v>
      </c>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row>
    <row r="7" spans="1:69" ht="17.25">
      <c r="A7" s="270"/>
      <c r="B7" s="271"/>
      <c r="C7" s="121"/>
      <c r="D7" s="121"/>
      <c r="E7" s="122"/>
      <c r="F7" s="121"/>
      <c r="G7" s="121"/>
      <c r="H7" s="121"/>
      <c r="I7" s="121"/>
      <c r="J7" s="121"/>
      <c r="K7" s="121"/>
      <c r="L7" s="121"/>
      <c r="M7" s="121"/>
      <c r="N7" s="121"/>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row>
    <row r="8" spans="1:69" ht="27" customHeight="1">
      <c r="A8" s="270"/>
      <c r="B8" s="271">
        <v>3</v>
      </c>
      <c r="C8" s="123" t="s">
        <v>87</v>
      </c>
      <c r="D8" s="123" t="s">
        <v>88</v>
      </c>
      <c r="E8" s="124">
        <f>E7+1</f>
        <v>1</v>
      </c>
      <c r="F8" s="123" t="s">
        <v>73</v>
      </c>
      <c r="G8" s="123" t="s">
        <v>271</v>
      </c>
      <c r="H8" s="8"/>
      <c r="I8" s="121"/>
      <c r="J8" s="121"/>
      <c r="K8" s="121"/>
      <c r="L8" s="121"/>
      <c r="M8" s="121"/>
      <c r="N8" s="121"/>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row>
    <row r="9" spans="1:69" ht="27" customHeight="1">
      <c r="A9" s="270"/>
      <c r="B9" s="271"/>
      <c r="C9" s="123"/>
      <c r="D9" s="123" t="s">
        <v>88</v>
      </c>
      <c r="E9" s="124">
        <f>E8+1</f>
        <v>2</v>
      </c>
      <c r="F9" s="123" t="s">
        <v>74</v>
      </c>
      <c r="G9" s="125" t="s">
        <v>272</v>
      </c>
      <c r="H9" s="8"/>
      <c r="I9" s="121"/>
      <c r="J9" s="121"/>
      <c r="K9" s="121"/>
      <c r="L9" s="121"/>
      <c r="M9" s="121" t="s">
        <v>189</v>
      </c>
      <c r="N9" s="121">
        <v>0</v>
      </c>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row>
    <row r="10" spans="1:69" ht="27" customHeight="1">
      <c r="A10" s="270"/>
      <c r="B10" s="271"/>
      <c r="C10" s="123"/>
      <c r="D10" s="123" t="s">
        <v>88</v>
      </c>
      <c r="E10" s="124">
        <f>E9+1</f>
        <v>3</v>
      </c>
      <c r="F10" s="123" t="s">
        <v>75</v>
      </c>
      <c r="G10" s="123" t="s">
        <v>136</v>
      </c>
      <c r="H10" s="8"/>
      <c r="I10" s="121"/>
      <c r="J10" s="121"/>
      <c r="K10" s="121"/>
      <c r="L10" s="121"/>
      <c r="M10" s="121"/>
      <c r="N10" s="121"/>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row>
    <row r="11" spans="1:69" ht="27.75" customHeight="1" hidden="1">
      <c r="A11" s="270"/>
      <c r="B11" s="271"/>
      <c r="C11" s="8"/>
      <c r="D11" s="123" t="s">
        <v>88</v>
      </c>
      <c r="E11" s="124">
        <f>E10+1</f>
        <v>4</v>
      </c>
      <c r="F11" s="123" t="s">
        <v>75</v>
      </c>
      <c r="G11" s="123" t="s">
        <v>136</v>
      </c>
      <c r="H11" s="8"/>
      <c r="I11" s="121"/>
      <c r="J11" s="121"/>
      <c r="K11" s="121"/>
      <c r="L11" s="121"/>
      <c r="M11" s="121"/>
      <c r="N11" s="121"/>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row>
    <row r="12" spans="1:69" ht="17.25">
      <c r="A12" s="270"/>
      <c r="B12" s="271"/>
      <c r="C12" s="121"/>
      <c r="D12" s="121"/>
      <c r="E12" s="122"/>
      <c r="F12" s="121"/>
      <c r="G12" s="121"/>
      <c r="H12" s="121"/>
      <c r="I12" s="121"/>
      <c r="J12" s="121"/>
      <c r="K12" s="121"/>
      <c r="L12" s="121"/>
      <c r="M12" s="121"/>
      <c r="N12" s="121"/>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row>
    <row r="13" spans="1:69" ht="29.25" customHeight="1">
      <c r="A13" s="270"/>
      <c r="B13" s="271">
        <v>4</v>
      </c>
      <c r="C13" s="123" t="s">
        <v>135</v>
      </c>
      <c r="D13" s="123" t="s">
        <v>88</v>
      </c>
      <c r="E13" s="124">
        <v>4</v>
      </c>
      <c r="F13" s="123" t="s">
        <v>73</v>
      </c>
      <c r="G13" s="123" t="s">
        <v>271</v>
      </c>
      <c r="H13" s="123" t="s">
        <v>216</v>
      </c>
      <c r="I13" s="121"/>
      <c r="J13" s="121"/>
      <c r="K13" s="121"/>
      <c r="L13" s="121"/>
      <c r="M13" s="121"/>
      <c r="N13" s="121"/>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row>
    <row r="14" spans="1:69" ht="27">
      <c r="A14" s="270"/>
      <c r="B14" s="271"/>
      <c r="C14" s="8"/>
      <c r="D14" s="123" t="s">
        <v>88</v>
      </c>
      <c r="E14" s="124">
        <v>5</v>
      </c>
      <c r="F14" s="123" t="s">
        <v>74</v>
      </c>
      <c r="G14" s="125" t="s">
        <v>272</v>
      </c>
      <c r="H14" s="8"/>
      <c r="I14" s="121"/>
      <c r="J14" s="121"/>
      <c r="K14" s="121"/>
      <c r="L14" s="121"/>
      <c r="M14" s="121" t="s">
        <v>189</v>
      </c>
      <c r="N14" s="121">
        <v>0</v>
      </c>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row>
    <row r="15" spans="1:69" ht="26.25" customHeight="1">
      <c r="A15" s="270"/>
      <c r="B15" s="271"/>
      <c r="C15" s="125"/>
      <c r="D15" s="123" t="s">
        <v>88</v>
      </c>
      <c r="E15" s="124">
        <v>6</v>
      </c>
      <c r="F15" s="123" t="s">
        <v>75</v>
      </c>
      <c r="G15" s="123" t="s">
        <v>136</v>
      </c>
      <c r="H15" s="8"/>
      <c r="I15" s="121"/>
      <c r="J15" s="121"/>
      <c r="K15" s="121"/>
      <c r="L15" s="121"/>
      <c r="M15" s="121"/>
      <c r="N15" s="121"/>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row>
    <row r="16" spans="1:69" ht="17.25">
      <c r="A16" s="270"/>
      <c r="B16" s="271"/>
      <c r="C16" s="121"/>
      <c r="D16" s="121"/>
      <c r="E16" s="122"/>
      <c r="F16" s="121"/>
      <c r="G16" s="121"/>
      <c r="H16" s="121"/>
      <c r="I16" s="121"/>
      <c r="J16" s="121"/>
      <c r="K16" s="121"/>
      <c r="L16" s="121"/>
      <c r="M16" s="121"/>
      <c r="N16" s="121"/>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row>
    <row r="17" spans="1:69" ht="36.75" customHeight="1">
      <c r="A17" s="270"/>
      <c r="B17" s="353" t="s">
        <v>277</v>
      </c>
      <c r="C17" s="125" t="s">
        <v>315</v>
      </c>
      <c r="D17" s="418" t="s">
        <v>88</v>
      </c>
      <c r="E17" s="419">
        <v>7</v>
      </c>
      <c r="F17" s="418" t="s">
        <v>139</v>
      </c>
      <c r="G17" s="418" t="s">
        <v>273</v>
      </c>
      <c r="H17" s="417"/>
      <c r="I17" s="121"/>
      <c r="J17" s="121"/>
      <c r="K17" s="121"/>
      <c r="L17" s="121"/>
      <c r="M17" s="121" t="s">
        <v>189</v>
      </c>
      <c r="N17" s="121">
        <v>1</v>
      </c>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row>
    <row r="18" spans="1:69" ht="36.75" customHeight="1" hidden="1">
      <c r="A18" s="270"/>
      <c r="B18" s="353"/>
      <c r="C18" s="125"/>
      <c r="D18" s="123"/>
      <c r="E18" s="124"/>
      <c r="F18" s="123"/>
      <c r="G18" s="123"/>
      <c r="H18" s="8"/>
      <c r="I18" s="121"/>
      <c r="J18" s="121"/>
      <c r="K18" s="121"/>
      <c r="L18" s="121"/>
      <c r="M18" s="121"/>
      <c r="N18" s="121"/>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row>
    <row r="19" spans="1:69" ht="27.75" customHeight="1" hidden="1">
      <c r="A19" s="270"/>
      <c r="B19" s="271">
        <v>7</v>
      </c>
      <c r="C19" s="125" t="s">
        <v>205</v>
      </c>
      <c r="D19" s="123" t="s">
        <v>88</v>
      </c>
      <c r="E19" s="124">
        <v>12</v>
      </c>
      <c r="F19" s="123" t="s">
        <v>139</v>
      </c>
      <c r="G19" s="123" t="s">
        <v>273</v>
      </c>
      <c r="H19" s="8"/>
      <c r="I19" s="121"/>
      <c r="J19" s="121"/>
      <c r="K19" s="121"/>
      <c r="L19" s="121"/>
      <c r="M19" s="121" t="s">
        <v>189</v>
      </c>
      <c r="N19" s="121">
        <v>0</v>
      </c>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row>
    <row r="20" spans="1:69" ht="17.25">
      <c r="A20" s="270"/>
      <c r="B20" s="271"/>
      <c r="C20" s="121"/>
      <c r="D20" s="121"/>
      <c r="E20" s="122"/>
      <c r="F20" s="121"/>
      <c r="G20" s="121"/>
      <c r="H20" s="121"/>
      <c r="I20" s="121"/>
      <c r="J20" s="121"/>
      <c r="K20" s="121"/>
      <c r="L20" s="121"/>
      <c r="M20" s="121"/>
      <c r="N20" s="121"/>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row>
    <row r="21" spans="1:69" ht="27" hidden="1">
      <c r="A21" s="270"/>
      <c r="B21" s="271">
        <v>7</v>
      </c>
      <c r="C21" s="123" t="s">
        <v>140</v>
      </c>
      <c r="D21" s="123" t="s">
        <v>88</v>
      </c>
      <c r="E21" s="124">
        <f>E19+1</f>
        <v>13</v>
      </c>
      <c r="F21" s="123" t="s">
        <v>58</v>
      </c>
      <c r="G21" s="125" t="s">
        <v>137</v>
      </c>
      <c r="H21" s="8"/>
      <c r="I21" s="121"/>
      <c r="J21" s="121"/>
      <c r="K21" s="121"/>
      <c r="L21" s="121"/>
      <c r="M21" s="121"/>
      <c r="N21" s="121"/>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row>
    <row r="22" spans="1:69" ht="27.75" customHeight="1">
      <c r="A22" s="270"/>
      <c r="B22" s="271">
        <v>7</v>
      </c>
      <c r="C22" s="123" t="s">
        <v>140</v>
      </c>
      <c r="D22" s="123" t="s">
        <v>88</v>
      </c>
      <c r="E22" s="124">
        <v>8</v>
      </c>
      <c r="F22" s="123" t="s">
        <v>73</v>
      </c>
      <c r="G22" s="123" t="s">
        <v>271</v>
      </c>
      <c r="H22" s="8"/>
      <c r="I22" s="121"/>
      <c r="J22" s="121"/>
      <c r="K22" s="121"/>
      <c r="L22" s="121"/>
      <c r="M22" s="121" t="s">
        <v>189</v>
      </c>
      <c r="N22" s="121">
        <v>0</v>
      </c>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row>
    <row r="23" spans="1:69" ht="27">
      <c r="A23" s="270"/>
      <c r="B23" s="271"/>
      <c r="C23" s="8"/>
      <c r="D23" s="123" t="s">
        <v>88</v>
      </c>
      <c r="E23" s="124">
        <v>9</v>
      </c>
      <c r="F23" s="123" t="s">
        <v>74</v>
      </c>
      <c r="G23" s="125" t="s">
        <v>272</v>
      </c>
      <c r="H23" s="8"/>
      <c r="I23" s="121"/>
      <c r="J23" s="121"/>
      <c r="K23" s="121"/>
      <c r="L23" s="121"/>
      <c r="M23" s="121"/>
      <c r="N23" s="121"/>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row>
    <row r="24" spans="1:69" ht="26.25" customHeight="1">
      <c r="A24" s="270"/>
      <c r="B24" s="271"/>
      <c r="C24" s="8"/>
      <c r="D24" s="123" t="s">
        <v>88</v>
      </c>
      <c r="E24" s="124">
        <v>10</v>
      </c>
      <c r="F24" s="123" t="s">
        <v>75</v>
      </c>
      <c r="G24" s="123" t="s">
        <v>136</v>
      </c>
      <c r="H24" s="8"/>
      <c r="I24" s="121"/>
      <c r="J24" s="121"/>
      <c r="K24" s="121"/>
      <c r="L24" s="121"/>
      <c r="M24" s="121"/>
      <c r="N24" s="121"/>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row>
    <row r="25" spans="1:69" ht="17.25">
      <c r="A25" s="270"/>
      <c r="B25" s="271"/>
      <c r="C25" s="121"/>
      <c r="D25" s="121"/>
      <c r="E25" s="122"/>
      <c r="F25" s="121"/>
      <c r="G25" s="121"/>
      <c r="H25" s="121"/>
      <c r="I25" s="121"/>
      <c r="J25" s="121"/>
      <c r="K25" s="121"/>
      <c r="L25" s="121"/>
      <c r="M25" s="121"/>
      <c r="N25" s="121"/>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row>
    <row r="26" spans="1:69" ht="31.5" customHeight="1">
      <c r="A26" s="270"/>
      <c r="B26" s="271">
        <v>8</v>
      </c>
      <c r="C26" s="123" t="s">
        <v>141</v>
      </c>
      <c r="D26" s="123" t="s">
        <v>88</v>
      </c>
      <c r="E26" s="124">
        <v>11</v>
      </c>
      <c r="F26" s="123" t="s">
        <v>73</v>
      </c>
      <c r="G26" s="123" t="s">
        <v>271</v>
      </c>
      <c r="H26" s="8"/>
      <c r="I26" s="121"/>
      <c r="J26" s="121"/>
      <c r="K26" s="121"/>
      <c r="L26" s="121"/>
      <c r="M26" s="121" t="s">
        <v>189</v>
      </c>
      <c r="N26" s="121">
        <v>0</v>
      </c>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row>
    <row r="27" spans="1:69" ht="31.5" customHeight="1">
      <c r="A27" s="270"/>
      <c r="B27" s="271"/>
      <c r="C27" s="8"/>
      <c r="D27" s="123" t="s">
        <v>88</v>
      </c>
      <c r="E27" s="124">
        <v>12</v>
      </c>
      <c r="F27" s="123" t="s">
        <v>74</v>
      </c>
      <c r="G27" s="125" t="s">
        <v>272</v>
      </c>
      <c r="H27" s="8"/>
      <c r="I27" s="121"/>
      <c r="J27" s="121"/>
      <c r="K27" s="121"/>
      <c r="L27" s="121"/>
      <c r="M27" s="121"/>
      <c r="N27" s="121"/>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row>
    <row r="28" spans="1:69" ht="17.25">
      <c r="A28" s="270"/>
      <c r="B28" s="271"/>
      <c r="C28" s="121"/>
      <c r="D28" s="121"/>
      <c r="E28" s="122"/>
      <c r="F28" s="121"/>
      <c r="G28" s="121"/>
      <c r="H28" s="121"/>
      <c r="I28" s="121"/>
      <c r="J28" s="121"/>
      <c r="K28" s="121"/>
      <c r="L28" s="121"/>
      <c r="M28" s="121"/>
      <c r="N28" s="121"/>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row>
    <row r="29" spans="1:69" ht="27.75" customHeight="1">
      <c r="A29" s="270"/>
      <c r="B29" s="271">
        <v>9</v>
      </c>
      <c r="C29" s="125" t="s">
        <v>206</v>
      </c>
      <c r="D29" s="123" t="s">
        <v>88</v>
      </c>
      <c r="E29" s="124">
        <v>13</v>
      </c>
      <c r="F29" s="123" t="s">
        <v>73</v>
      </c>
      <c r="G29" s="123" t="s">
        <v>271</v>
      </c>
      <c r="H29" s="8"/>
      <c r="I29" s="121"/>
      <c r="J29" s="121"/>
      <c r="K29" s="121"/>
      <c r="L29" s="121"/>
      <c r="M29" s="121" t="s">
        <v>189</v>
      </c>
      <c r="N29" s="121">
        <v>0</v>
      </c>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row>
    <row r="30" spans="1:69" ht="27">
      <c r="A30" s="270"/>
      <c r="B30" s="271"/>
      <c r="C30" s="8"/>
      <c r="D30" s="123" t="s">
        <v>88</v>
      </c>
      <c r="E30" s="124">
        <v>14</v>
      </c>
      <c r="F30" s="123" t="s">
        <v>74</v>
      </c>
      <c r="G30" s="125" t="s">
        <v>272</v>
      </c>
      <c r="H30" s="8"/>
      <c r="I30" s="121"/>
      <c r="J30" s="121"/>
      <c r="K30" s="121"/>
      <c r="L30" s="121"/>
      <c r="M30" s="121"/>
      <c r="N30" s="121"/>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row>
    <row r="31" spans="1:69" ht="17.25">
      <c r="A31" s="270"/>
      <c r="B31" s="271"/>
      <c r="C31" s="121"/>
      <c r="D31" s="121"/>
      <c r="E31" s="122"/>
      <c r="F31" s="121"/>
      <c r="G31" s="121"/>
      <c r="H31" s="121"/>
      <c r="I31" s="121"/>
      <c r="J31" s="121"/>
      <c r="K31" s="121"/>
      <c r="L31" s="121"/>
      <c r="M31" s="121"/>
      <c r="N31" s="121"/>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row>
    <row r="32" spans="1:69" ht="27.75" customHeight="1">
      <c r="A32" s="270"/>
      <c r="B32" s="271">
        <v>10</v>
      </c>
      <c r="C32" s="125" t="s">
        <v>310</v>
      </c>
      <c r="D32" s="123" t="s">
        <v>88</v>
      </c>
      <c r="E32" s="124">
        <v>15</v>
      </c>
      <c r="F32" s="123" t="s">
        <v>139</v>
      </c>
      <c r="G32" s="123" t="s">
        <v>273</v>
      </c>
      <c r="H32" s="8"/>
      <c r="I32" s="121"/>
      <c r="J32" s="121"/>
      <c r="K32" s="121"/>
      <c r="L32" s="121"/>
      <c r="M32" s="121" t="s">
        <v>189</v>
      </c>
      <c r="N32" s="121">
        <v>1</v>
      </c>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row>
    <row r="33" spans="1:69" ht="17.25">
      <c r="A33" s="270"/>
      <c r="B33" s="271"/>
      <c r="C33" s="121"/>
      <c r="D33" s="121"/>
      <c r="E33" s="121"/>
      <c r="F33" s="121"/>
      <c r="G33" s="121"/>
      <c r="H33" s="121"/>
      <c r="I33" s="121"/>
      <c r="J33" s="121"/>
      <c r="K33" s="121"/>
      <c r="L33" s="121"/>
      <c r="M33" s="121"/>
      <c r="N33" s="121"/>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row>
    <row r="34" spans="1:69" ht="17.25">
      <c r="A34" s="270"/>
      <c r="B34" s="271"/>
      <c r="C34" s="403"/>
      <c r="D34" s="404"/>
      <c r="E34" s="122"/>
      <c r="F34" s="404"/>
      <c r="G34" s="404"/>
      <c r="H34" s="121"/>
      <c r="I34" s="121"/>
      <c r="J34" s="121"/>
      <c r="K34" s="121"/>
      <c r="L34" s="121"/>
      <c r="M34" s="121" t="s">
        <v>189</v>
      </c>
      <c r="N34" s="121">
        <v>1</v>
      </c>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row>
    <row r="35" spans="1:69" ht="13.5">
      <c r="A35" s="270"/>
      <c r="B35" s="121"/>
      <c r="C35" s="121"/>
      <c r="D35" s="121"/>
      <c r="E35" s="121"/>
      <c r="F35" s="121"/>
      <c r="G35" s="121"/>
      <c r="H35" s="121"/>
      <c r="I35" s="121"/>
      <c r="J35" s="121"/>
      <c r="K35" s="121"/>
      <c r="L35" s="121"/>
      <c r="M35" s="121"/>
      <c r="N35" s="121"/>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row>
    <row r="36" spans="1:69" ht="13.5">
      <c r="A36" s="270"/>
      <c r="B36" s="121"/>
      <c r="C36" s="121"/>
      <c r="D36" s="121"/>
      <c r="E36" s="121"/>
      <c r="F36" s="121"/>
      <c r="G36" s="121"/>
      <c r="H36" s="121"/>
      <c r="I36" s="121"/>
      <c r="J36" s="121"/>
      <c r="K36" s="121"/>
      <c r="L36" s="121"/>
      <c r="M36" s="121"/>
      <c r="N36" s="121"/>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row>
    <row r="37" spans="1:69" ht="13.5">
      <c r="A37" s="270"/>
      <c r="B37" s="270"/>
      <c r="C37" s="270"/>
      <c r="D37" s="270"/>
      <c r="E37" s="270"/>
      <c r="F37" s="270"/>
      <c r="G37" s="270"/>
      <c r="H37" s="270"/>
      <c r="I37" s="270"/>
      <c r="J37" s="270"/>
      <c r="K37" s="270"/>
      <c r="L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row>
    <row r="38" spans="1:69" ht="13.5">
      <c r="A38" s="270"/>
      <c r="B38" s="270"/>
      <c r="C38" s="270"/>
      <c r="D38" s="270"/>
      <c r="E38" s="270"/>
      <c r="F38" s="270"/>
      <c r="G38" s="270"/>
      <c r="H38" s="270"/>
      <c r="I38" s="270"/>
      <c r="J38" s="270"/>
      <c r="K38" s="270"/>
      <c r="L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row>
    <row r="39" spans="1:69" ht="13.5">
      <c r="A39" s="270"/>
      <c r="B39" s="270"/>
      <c r="C39" s="270"/>
      <c r="D39" s="270"/>
      <c r="E39" s="270"/>
      <c r="F39" s="270"/>
      <c r="G39" s="270"/>
      <c r="H39" s="270"/>
      <c r="I39" s="270"/>
      <c r="J39" s="270"/>
      <c r="K39" s="270"/>
      <c r="L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row>
    <row r="40" spans="1:69" ht="13.5">
      <c r="A40" s="270"/>
      <c r="B40" s="270"/>
      <c r="C40" s="270"/>
      <c r="D40" s="270"/>
      <c r="E40" s="270"/>
      <c r="F40" s="270"/>
      <c r="G40" s="270"/>
      <c r="H40" s="270"/>
      <c r="I40" s="270"/>
      <c r="J40" s="270"/>
      <c r="K40" s="270"/>
      <c r="L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row>
    <row r="41" spans="1:69" ht="13.5">
      <c r="A41" s="270"/>
      <c r="B41" s="270"/>
      <c r="C41" s="270"/>
      <c r="D41" s="270"/>
      <c r="E41" s="270"/>
      <c r="F41" s="270"/>
      <c r="G41" s="270"/>
      <c r="H41" s="270"/>
      <c r="I41" s="270"/>
      <c r="J41" s="270"/>
      <c r="K41" s="270"/>
      <c r="L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0"/>
    </row>
    <row r="42" spans="1:69" ht="13.5">
      <c r="A42" s="270"/>
      <c r="B42" s="270"/>
      <c r="C42" s="270"/>
      <c r="D42" s="270"/>
      <c r="E42" s="270"/>
      <c r="F42" s="270"/>
      <c r="G42" s="270"/>
      <c r="H42" s="270"/>
      <c r="I42" s="270"/>
      <c r="J42" s="270"/>
      <c r="K42" s="270"/>
      <c r="L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row>
    <row r="43" spans="1:69" ht="13.5">
      <c r="A43" s="270"/>
      <c r="B43" s="270"/>
      <c r="C43" s="270"/>
      <c r="D43" s="270"/>
      <c r="E43" s="270"/>
      <c r="F43" s="270"/>
      <c r="G43" s="270"/>
      <c r="H43" s="270"/>
      <c r="I43" s="270"/>
      <c r="J43" s="270"/>
      <c r="K43" s="270"/>
      <c r="L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row>
    <row r="44" spans="1:69" ht="13.5">
      <c r="A44" s="270"/>
      <c r="B44" s="270"/>
      <c r="C44" s="270"/>
      <c r="D44" s="270"/>
      <c r="E44" s="270"/>
      <c r="F44" s="270"/>
      <c r="G44" s="270"/>
      <c r="H44" s="270"/>
      <c r="I44" s="270"/>
      <c r="J44" s="270"/>
      <c r="K44" s="270"/>
      <c r="L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row>
    <row r="45" spans="1:69" ht="13.5">
      <c r="A45" s="270"/>
      <c r="B45" s="270"/>
      <c r="C45" s="270"/>
      <c r="D45" s="270"/>
      <c r="E45" s="270"/>
      <c r="F45" s="270"/>
      <c r="G45" s="270"/>
      <c r="H45" s="270"/>
      <c r="I45" s="270"/>
      <c r="J45" s="270"/>
      <c r="K45" s="270"/>
      <c r="L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row>
    <row r="46" spans="1:69" ht="13.5">
      <c r="A46" s="270"/>
      <c r="B46" s="270"/>
      <c r="C46" s="270"/>
      <c r="D46" s="270"/>
      <c r="E46" s="270"/>
      <c r="F46" s="270"/>
      <c r="G46" s="270"/>
      <c r="H46" s="270"/>
      <c r="I46" s="270"/>
      <c r="J46" s="270"/>
      <c r="K46" s="270"/>
      <c r="L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row>
    <row r="47" spans="1:69" ht="13.5">
      <c r="A47" s="270"/>
      <c r="B47" s="270"/>
      <c r="C47" s="270"/>
      <c r="D47" s="270"/>
      <c r="E47" s="270"/>
      <c r="F47" s="270"/>
      <c r="G47" s="270"/>
      <c r="H47" s="270"/>
      <c r="I47" s="270"/>
      <c r="J47" s="270"/>
      <c r="K47" s="270"/>
      <c r="L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row>
    <row r="48" spans="1:69" ht="13.5">
      <c r="A48" s="270"/>
      <c r="B48" s="270"/>
      <c r="C48" s="270"/>
      <c r="D48" s="270"/>
      <c r="E48" s="270"/>
      <c r="F48" s="270"/>
      <c r="G48" s="270"/>
      <c r="H48" s="270"/>
      <c r="I48" s="270"/>
      <c r="J48" s="270"/>
      <c r="K48" s="270"/>
      <c r="L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row>
    <row r="49" spans="1:69" ht="13.5">
      <c r="A49" s="270"/>
      <c r="B49" s="270"/>
      <c r="C49" s="270"/>
      <c r="D49" s="270"/>
      <c r="E49" s="270"/>
      <c r="F49" s="270"/>
      <c r="G49" s="270"/>
      <c r="H49" s="270"/>
      <c r="I49" s="270"/>
      <c r="J49" s="270"/>
      <c r="K49" s="270"/>
      <c r="L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0"/>
    </row>
    <row r="50" spans="1:69" ht="13.5">
      <c r="A50" s="270"/>
      <c r="B50" s="270"/>
      <c r="C50" s="270"/>
      <c r="D50" s="270"/>
      <c r="E50" s="270"/>
      <c r="F50" s="270"/>
      <c r="G50" s="270"/>
      <c r="H50" s="270"/>
      <c r="I50" s="270"/>
      <c r="J50" s="270"/>
      <c r="K50" s="270"/>
      <c r="L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0"/>
    </row>
    <row r="51" spans="1:69" ht="13.5">
      <c r="A51" s="270"/>
      <c r="B51" s="270"/>
      <c r="C51" s="270"/>
      <c r="D51" s="270"/>
      <c r="E51" s="270"/>
      <c r="F51" s="270"/>
      <c r="G51" s="270"/>
      <c r="H51" s="270"/>
      <c r="I51" s="270"/>
      <c r="J51" s="270"/>
      <c r="K51" s="270"/>
      <c r="L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0"/>
    </row>
    <row r="52" spans="1:69" ht="13.5">
      <c r="A52" s="270"/>
      <c r="B52" s="270"/>
      <c r="C52" s="270"/>
      <c r="D52" s="270"/>
      <c r="E52" s="270"/>
      <c r="F52" s="270"/>
      <c r="G52" s="270"/>
      <c r="H52" s="270"/>
      <c r="I52" s="270"/>
      <c r="J52" s="270"/>
      <c r="K52" s="270"/>
      <c r="L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0"/>
    </row>
    <row r="53" spans="1:69" ht="13.5">
      <c r="A53" s="270"/>
      <c r="B53" s="270"/>
      <c r="C53" s="270"/>
      <c r="D53" s="270"/>
      <c r="E53" s="270"/>
      <c r="F53" s="270"/>
      <c r="G53" s="270"/>
      <c r="H53" s="270"/>
      <c r="I53" s="270"/>
      <c r="J53" s="270"/>
      <c r="K53" s="270"/>
      <c r="L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row>
    <row r="54" spans="1:69" ht="13.5">
      <c r="A54" s="270"/>
      <c r="B54" s="270"/>
      <c r="C54" s="270"/>
      <c r="D54" s="270"/>
      <c r="E54" s="270"/>
      <c r="F54" s="270"/>
      <c r="G54" s="270"/>
      <c r="H54" s="270"/>
      <c r="I54" s="270"/>
      <c r="J54" s="270"/>
      <c r="K54" s="270"/>
      <c r="L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0"/>
    </row>
    <row r="55" spans="1:69" ht="13.5">
      <c r="A55" s="270"/>
      <c r="B55" s="270"/>
      <c r="C55" s="270"/>
      <c r="D55" s="270"/>
      <c r="E55" s="270"/>
      <c r="F55" s="270"/>
      <c r="G55" s="270"/>
      <c r="H55" s="270"/>
      <c r="I55" s="270"/>
      <c r="J55" s="270"/>
      <c r="K55" s="270"/>
      <c r="L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0"/>
      <c r="BQ55" s="270"/>
    </row>
    <row r="56" spans="1:69" ht="13.5">
      <c r="A56" s="270"/>
      <c r="B56" s="270"/>
      <c r="C56" s="270"/>
      <c r="D56" s="270"/>
      <c r="E56" s="270"/>
      <c r="F56" s="270"/>
      <c r="G56" s="270"/>
      <c r="H56" s="270"/>
      <c r="I56" s="270"/>
      <c r="J56" s="270"/>
      <c r="K56" s="270"/>
      <c r="L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0"/>
      <c r="BN56" s="270"/>
      <c r="BO56" s="270"/>
      <c r="BP56" s="270"/>
      <c r="BQ56" s="270"/>
    </row>
    <row r="57" spans="1:69" ht="13.5">
      <c r="A57" s="270"/>
      <c r="B57" s="270"/>
      <c r="C57" s="270"/>
      <c r="D57" s="270"/>
      <c r="E57" s="270"/>
      <c r="F57" s="270"/>
      <c r="G57" s="270"/>
      <c r="H57" s="270"/>
      <c r="I57" s="270"/>
      <c r="J57" s="270"/>
      <c r="K57" s="270"/>
      <c r="L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row>
    <row r="58" spans="1:69" ht="13.5">
      <c r="A58" s="270"/>
      <c r="B58" s="270"/>
      <c r="C58" s="270"/>
      <c r="D58" s="270"/>
      <c r="E58" s="270"/>
      <c r="F58" s="270"/>
      <c r="G58" s="270"/>
      <c r="H58" s="270"/>
      <c r="I58" s="270"/>
      <c r="J58" s="270"/>
      <c r="K58" s="270"/>
      <c r="L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row>
    <row r="59" spans="1:69" ht="13.5">
      <c r="A59" s="270"/>
      <c r="B59" s="270"/>
      <c r="C59" s="270"/>
      <c r="D59" s="270"/>
      <c r="E59" s="270"/>
      <c r="F59" s="270"/>
      <c r="G59" s="270"/>
      <c r="H59" s="270"/>
      <c r="I59" s="270"/>
      <c r="J59" s="270"/>
      <c r="K59" s="270"/>
      <c r="L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row>
    <row r="60" spans="1:69" ht="13.5">
      <c r="A60" s="270"/>
      <c r="B60" s="270"/>
      <c r="C60" s="270"/>
      <c r="D60" s="270"/>
      <c r="E60" s="270"/>
      <c r="F60" s="270"/>
      <c r="G60" s="270"/>
      <c r="H60" s="270"/>
      <c r="I60" s="270"/>
      <c r="J60" s="270"/>
      <c r="K60" s="270"/>
      <c r="L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0"/>
      <c r="BQ60" s="270"/>
    </row>
    <row r="61" spans="1:69" ht="13.5">
      <c r="A61" s="270"/>
      <c r="B61" s="270"/>
      <c r="C61" s="270"/>
      <c r="D61" s="270"/>
      <c r="E61" s="270"/>
      <c r="F61" s="270"/>
      <c r="G61" s="270"/>
      <c r="H61" s="270"/>
      <c r="I61" s="270"/>
      <c r="J61" s="270"/>
      <c r="K61" s="270"/>
      <c r="L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c r="BQ61" s="270"/>
    </row>
    <row r="62" spans="1:69" ht="13.5">
      <c r="A62" s="270"/>
      <c r="B62" s="270"/>
      <c r="C62" s="270"/>
      <c r="D62" s="270"/>
      <c r="E62" s="270"/>
      <c r="F62" s="270"/>
      <c r="G62" s="270"/>
      <c r="H62" s="270"/>
      <c r="I62" s="270"/>
      <c r="J62" s="270"/>
      <c r="K62" s="270"/>
      <c r="L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c r="BQ62" s="270"/>
    </row>
    <row r="63" spans="1:69" ht="13.5">
      <c r="A63" s="270"/>
      <c r="B63" s="270"/>
      <c r="C63" s="270"/>
      <c r="D63" s="270"/>
      <c r="E63" s="270"/>
      <c r="F63" s="270"/>
      <c r="G63" s="270"/>
      <c r="H63" s="270"/>
      <c r="I63" s="270"/>
      <c r="J63" s="270"/>
      <c r="K63" s="270"/>
      <c r="L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c r="BM63" s="270"/>
      <c r="BN63" s="270"/>
      <c r="BO63" s="270"/>
      <c r="BP63" s="270"/>
      <c r="BQ63" s="270"/>
    </row>
    <row r="64" spans="1:69" ht="13.5">
      <c r="A64" s="270"/>
      <c r="B64" s="270"/>
      <c r="C64" s="270"/>
      <c r="D64" s="270"/>
      <c r="E64" s="270"/>
      <c r="F64" s="270"/>
      <c r="G64" s="270"/>
      <c r="H64" s="270"/>
      <c r="I64" s="270"/>
      <c r="J64" s="270"/>
      <c r="K64" s="270"/>
      <c r="L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c r="BM64" s="270"/>
      <c r="BN64" s="270"/>
      <c r="BO64" s="270"/>
      <c r="BP64" s="270"/>
      <c r="BQ64" s="270"/>
    </row>
    <row r="65" spans="1:69" ht="13.5">
      <c r="A65" s="270"/>
      <c r="B65" s="270"/>
      <c r="C65" s="270"/>
      <c r="D65" s="270"/>
      <c r="E65" s="270"/>
      <c r="F65" s="270"/>
      <c r="G65" s="270"/>
      <c r="H65" s="270"/>
      <c r="I65" s="270"/>
      <c r="J65" s="270"/>
      <c r="K65" s="270"/>
      <c r="L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row>
    <row r="66" spans="1:69" ht="13.5">
      <c r="A66" s="270"/>
      <c r="B66" s="270"/>
      <c r="C66" s="270"/>
      <c r="D66" s="270"/>
      <c r="E66" s="270"/>
      <c r="F66" s="270"/>
      <c r="G66" s="270"/>
      <c r="H66" s="270"/>
      <c r="I66" s="270"/>
      <c r="J66" s="270"/>
      <c r="K66" s="270"/>
      <c r="L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c r="BM66" s="270"/>
      <c r="BN66" s="270"/>
      <c r="BO66" s="270"/>
      <c r="BP66" s="270"/>
      <c r="BQ66" s="270"/>
    </row>
    <row r="67" spans="1:69" ht="13.5">
      <c r="A67" s="270"/>
      <c r="B67" s="270"/>
      <c r="C67" s="270"/>
      <c r="D67" s="270"/>
      <c r="E67" s="270"/>
      <c r="F67" s="270"/>
      <c r="G67" s="270"/>
      <c r="H67" s="270"/>
      <c r="I67" s="270"/>
      <c r="J67" s="270"/>
      <c r="K67" s="270"/>
      <c r="L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c r="BM67" s="270"/>
      <c r="BN67" s="270"/>
      <c r="BO67" s="270"/>
      <c r="BP67" s="270"/>
      <c r="BQ67" s="270"/>
    </row>
    <row r="68" spans="1:69" ht="13.5">
      <c r="A68" s="270"/>
      <c r="B68" s="270"/>
      <c r="C68" s="270"/>
      <c r="D68" s="270"/>
      <c r="E68" s="270"/>
      <c r="F68" s="270"/>
      <c r="G68" s="270"/>
      <c r="H68" s="270"/>
      <c r="I68" s="270"/>
      <c r="J68" s="270"/>
      <c r="K68" s="270"/>
      <c r="L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c r="BB68" s="270"/>
      <c r="BC68" s="270"/>
      <c r="BD68" s="270"/>
      <c r="BE68" s="270"/>
      <c r="BF68" s="270"/>
      <c r="BG68" s="270"/>
      <c r="BH68" s="270"/>
      <c r="BI68" s="270"/>
      <c r="BJ68" s="270"/>
      <c r="BK68" s="270"/>
      <c r="BL68" s="270"/>
      <c r="BM68" s="270"/>
      <c r="BN68" s="270"/>
      <c r="BO68" s="270"/>
      <c r="BP68" s="270"/>
      <c r="BQ68" s="270"/>
    </row>
    <row r="69" spans="1:69" ht="13.5">
      <c r="A69" s="270"/>
      <c r="B69" s="270"/>
      <c r="C69" s="270"/>
      <c r="D69" s="270"/>
      <c r="E69" s="270"/>
      <c r="F69" s="270"/>
      <c r="G69" s="270"/>
      <c r="H69" s="270"/>
      <c r="I69" s="270"/>
      <c r="J69" s="270"/>
      <c r="K69" s="270"/>
      <c r="L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c r="BO69" s="270"/>
      <c r="BP69" s="270"/>
      <c r="BQ69" s="270"/>
    </row>
    <row r="70" spans="1:69" ht="13.5">
      <c r="A70" s="270"/>
      <c r="B70" s="270"/>
      <c r="C70" s="270"/>
      <c r="D70" s="270"/>
      <c r="E70" s="270"/>
      <c r="F70" s="270"/>
      <c r="G70" s="270"/>
      <c r="H70" s="270"/>
      <c r="I70" s="270"/>
      <c r="J70" s="270"/>
      <c r="K70" s="270"/>
      <c r="L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c r="BB70" s="270"/>
      <c r="BC70" s="270"/>
      <c r="BD70" s="270"/>
      <c r="BE70" s="270"/>
      <c r="BF70" s="270"/>
      <c r="BG70" s="270"/>
      <c r="BH70" s="270"/>
      <c r="BI70" s="270"/>
      <c r="BJ70" s="270"/>
      <c r="BK70" s="270"/>
      <c r="BL70" s="270"/>
      <c r="BM70" s="270"/>
      <c r="BN70" s="270"/>
      <c r="BO70" s="270"/>
      <c r="BP70" s="270"/>
      <c r="BQ70" s="270"/>
    </row>
    <row r="71" spans="1:69" ht="13.5">
      <c r="A71" s="270"/>
      <c r="B71" s="270"/>
      <c r="C71" s="270"/>
      <c r="D71" s="270"/>
      <c r="E71" s="270"/>
      <c r="F71" s="270"/>
      <c r="G71" s="270"/>
      <c r="H71" s="270"/>
      <c r="I71" s="270"/>
      <c r="J71" s="270"/>
      <c r="K71" s="270"/>
      <c r="L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c r="BB71" s="270"/>
      <c r="BC71" s="270"/>
      <c r="BD71" s="270"/>
      <c r="BE71" s="270"/>
      <c r="BF71" s="270"/>
      <c r="BG71" s="270"/>
      <c r="BH71" s="270"/>
      <c r="BI71" s="270"/>
      <c r="BJ71" s="270"/>
      <c r="BK71" s="270"/>
      <c r="BL71" s="270"/>
      <c r="BM71" s="270"/>
      <c r="BN71" s="270"/>
      <c r="BO71" s="270"/>
      <c r="BP71" s="270"/>
      <c r="BQ71" s="270"/>
    </row>
    <row r="72" spans="1:69" ht="13.5">
      <c r="A72" s="270"/>
      <c r="B72" s="270"/>
      <c r="C72" s="270"/>
      <c r="D72" s="270"/>
      <c r="E72" s="270"/>
      <c r="F72" s="270"/>
      <c r="G72" s="270"/>
      <c r="H72" s="270"/>
      <c r="I72" s="270"/>
      <c r="J72" s="270"/>
      <c r="K72" s="270"/>
      <c r="L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0"/>
    </row>
    <row r="73" spans="1:69" ht="13.5">
      <c r="A73" s="270"/>
      <c r="B73" s="270"/>
      <c r="C73" s="270"/>
      <c r="D73" s="270"/>
      <c r="E73" s="270"/>
      <c r="F73" s="270"/>
      <c r="G73" s="270"/>
      <c r="H73" s="270"/>
      <c r="I73" s="270"/>
      <c r="J73" s="270"/>
      <c r="K73" s="270"/>
      <c r="L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c r="AZ73" s="270"/>
      <c r="BA73" s="270"/>
      <c r="BB73" s="270"/>
      <c r="BC73" s="270"/>
      <c r="BD73" s="270"/>
      <c r="BE73" s="270"/>
      <c r="BF73" s="270"/>
      <c r="BG73" s="270"/>
      <c r="BH73" s="270"/>
      <c r="BI73" s="270"/>
      <c r="BJ73" s="270"/>
      <c r="BK73" s="270"/>
      <c r="BL73" s="270"/>
      <c r="BM73" s="270"/>
      <c r="BN73" s="270"/>
      <c r="BO73" s="270"/>
      <c r="BP73" s="270"/>
      <c r="BQ73" s="270"/>
    </row>
    <row r="74" spans="1:69" ht="13.5">
      <c r="A74" s="270"/>
      <c r="B74" s="270"/>
      <c r="C74" s="270"/>
      <c r="D74" s="270"/>
      <c r="E74" s="270"/>
      <c r="F74" s="270"/>
      <c r="G74" s="270"/>
      <c r="H74" s="270"/>
      <c r="I74" s="270"/>
      <c r="J74" s="270"/>
      <c r="K74" s="270"/>
      <c r="L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70"/>
      <c r="BE74" s="270"/>
      <c r="BF74" s="270"/>
      <c r="BG74" s="270"/>
      <c r="BH74" s="270"/>
      <c r="BI74" s="270"/>
      <c r="BJ74" s="270"/>
      <c r="BK74" s="270"/>
      <c r="BL74" s="270"/>
      <c r="BM74" s="270"/>
      <c r="BN74" s="270"/>
      <c r="BO74" s="270"/>
      <c r="BP74" s="270"/>
      <c r="BQ74" s="270"/>
    </row>
    <row r="75" spans="1:69" ht="13.5">
      <c r="A75" s="270"/>
      <c r="B75" s="270"/>
      <c r="C75" s="270"/>
      <c r="D75" s="270"/>
      <c r="E75" s="270"/>
      <c r="F75" s="270"/>
      <c r="G75" s="270"/>
      <c r="H75" s="270"/>
      <c r="I75" s="270"/>
      <c r="J75" s="270"/>
      <c r="K75" s="270"/>
      <c r="L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c r="BF75" s="270"/>
      <c r="BG75" s="270"/>
      <c r="BH75" s="270"/>
      <c r="BI75" s="270"/>
      <c r="BJ75" s="270"/>
      <c r="BK75" s="270"/>
      <c r="BL75" s="270"/>
      <c r="BM75" s="270"/>
      <c r="BN75" s="270"/>
      <c r="BO75" s="270"/>
      <c r="BP75" s="270"/>
      <c r="BQ75" s="270"/>
    </row>
    <row r="76" spans="1:69" ht="13.5">
      <c r="A76" s="270"/>
      <c r="B76" s="270"/>
      <c r="C76" s="270"/>
      <c r="D76" s="270"/>
      <c r="E76" s="270"/>
      <c r="F76" s="270"/>
      <c r="G76" s="270"/>
      <c r="H76" s="270"/>
      <c r="I76" s="270"/>
      <c r="J76" s="270"/>
      <c r="K76" s="270"/>
      <c r="L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c r="BF76" s="270"/>
      <c r="BG76" s="270"/>
      <c r="BH76" s="270"/>
      <c r="BI76" s="270"/>
      <c r="BJ76" s="270"/>
      <c r="BK76" s="270"/>
      <c r="BL76" s="270"/>
      <c r="BM76" s="270"/>
      <c r="BN76" s="270"/>
      <c r="BO76" s="270"/>
      <c r="BP76" s="270"/>
      <c r="BQ76" s="270"/>
    </row>
    <row r="77" spans="1:69" ht="13.5">
      <c r="A77" s="270"/>
      <c r="B77" s="270"/>
      <c r="C77" s="270"/>
      <c r="D77" s="270"/>
      <c r="E77" s="270"/>
      <c r="F77" s="270"/>
      <c r="G77" s="270"/>
      <c r="H77" s="270"/>
      <c r="I77" s="270"/>
      <c r="J77" s="270"/>
      <c r="K77" s="270"/>
      <c r="L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0"/>
      <c r="BA77" s="270"/>
      <c r="BB77" s="270"/>
      <c r="BC77" s="270"/>
      <c r="BD77" s="270"/>
      <c r="BE77" s="270"/>
      <c r="BF77" s="270"/>
      <c r="BG77" s="270"/>
      <c r="BH77" s="270"/>
      <c r="BI77" s="270"/>
      <c r="BJ77" s="270"/>
      <c r="BK77" s="270"/>
      <c r="BL77" s="270"/>
      <c r="BM77" s="270"/>
      <c r="BN77" s="270"/>
      <c r="BO77" s="270"/>
      <c r="BP77" s="270"/>
      <c r="BQ77" s="270"/>
    </row>
    <row r="78" spans="1:69" ht="13.5">
      <c r="A78" s="270"/>
      <c r="B78" s="270"/>
      <c r="C78" s="270"/>
      <c r="D78" s="270"/>
      <c r="E78" s="270"/>
      <c r="F78" s="270"/>
      <c r="G78" s="270"/>
      <c r="H78" s="270"/>
      <c r="I78" s="270"/>
      <c r="J78" s="270"/>
      <c r="K78" s="270"/>
      <c r="L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c r="BP78" s="270"/>
      <c r="BQ78" s="270"/>
    </row>
    <row r="79" spans="1:69" ht="13.5">
      <c r="A79" s="270"/>
      <c r="B79" s="270"/>
      <c r="C79" s="270"/>
      <c r="D79" s="270"/>
      <c r="E79" s="270"/>
      <c r="F79" s="270"/>
      <c r="G79" s="270"/>
      <c r="H79" s="270"/>
      <c r="I79" s="270"/>
      <c r="J79" s="270"/>
      <c r="K79" s="270"/>
      <c r="L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0"/>
      <c r="AY79" s="270"/>
      <c r="AZ79" s="270"/>
      <c r="BA79" s="270"/>
      <c r="BB79" s="270"/>
      <c r="BC79" s="270"/>
      <c r="BD79" s="270"/>
      <c r="BE79" s="270"/>
      <c r="BF79" s="270"/>
      <c r="BG79" s="270"/>
      <c r="BH79" s="270"/>
      <c r="BI79" s="270"/>
      <c r="BJ79" s="270"/>
      <c r="BK79" s="270"/>
      <c r="BL79" s="270"/>
      <c r="BM79" s="270"/>
      <c r="BN79" s="270"/>
      <c r="BO79" s="270"/>
      <c r="BP79" s="270"/>
      <c r="BQ79" s="270"/>
    </row>
    <row r="80" spans="1:69" ht="13.5">
      <c r="A80" s="270"/>
      <c r="B80" s="270"/>
      <c r="C80" s="270"/>
      <c r="D80" s="270"/>
      <c r="E80" s="270"/>
      <c r="F80" s="270"/>
      <c r="G80" s="270"/>
      <c r="H80" s="270"/>
      <c r="I80" s="270"/>
      <c r="J80" s="270"/>
      <c r="K80" s="270"/>
      <c r="L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c r="AX80" s="270"/>
      <c r="AY80" s="270"/>
      <c r="AZ80" s="270"/>
      <c r="BA80" s="270"/>
      <c r="BB80" s="270"/>
      <c r="BC80" s="270"/>
      <c r="BD80" s="270"/>
      <c r="BE80" s="270"/>
      <c r="BF80" s="270"/>
      <c r="BG80" s="270"/>
      <c r="BH80" s="270"/>
      <c r="BI80" s="270"/>
      <c r="BJ80" s="270"/>
      <c r="BK80" s="270"/>
      <c r="BL80" s="270"/>
      <c r="BM80" s="270"/>
      <c r="BN80" s="270"/>
      <c r="BO80" s="270"/>
      <c r="BP80" s="270"/>
      <c r="BQ80" s="270"/>
    </row>
    <row r="81" spans="1:69" ht="13.5">
      <c r="A81" s="270"/>
      <c r="B81" s="270"/>
      <c r="C81" s="270"/>
      <c r="D81" s="270"/>
      <c r="E81" s="270"/>
      <c r="F81" s="270"/>
      <c r="G81" s="270"/>
      <c r="H81" s="270"/>
      <c r="I81" s="270"/>
      <c r="J81" s="270"/>
      <c r="K81" s="270"/>
      <c r="L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c r="BM81" s="270"/>
      <c r="BN81" s="270"/>
      <c r="BO81" s="270"/>
      <c r="BP81" s="270"/>
      <c r="BQ81" s="270"/>
    </row>
    <row r="82" spans="1:69" ht="13.5">
      <c r="A82" s="270"/>
      <c r="B82" s="270"/>
      <c r="C82" s="270"/>
      <c r="D82" s="270"/>
      <c r="E82" s="270"/>
      <c r="F82" s="270"/>
      <c r="G82" s="270"/>
      <c r="H82" s="270"/>
      <c r="I82" s="270"/>
      <c r="J82" s="270"/>
      <c r="K82" s="270"/>
      <c r="L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270"/>
      <c r="AZ82" s="270"/>
      <c r="BA82" s="270"/>
      <c r="BB82" s="270"/>
      <c r="BC82" s="270"/>
      <c r="BD82" s="270"/>
      <c r="BE82" s="270"/>
      <c r="BF82" s="270"/>
      <c r="BG82" s="270"/>
      <c r="BH82" s="270"/>
      <c r="BI82" s="270"/>
      <c r="BJ82" s="270"/>
      <c r="BK82" s="270"/>
      <c r="BL82" s="270"/>
      <c r="BM82" s="270"/>
      <c r="BN82" s="270"/>
      <c r="BO82" s="270"/>
      <c r="BP82" s="270"/>
      <c r="BQ82" s="270"/>
    </row>
    <row r="83" spans="1:69" ht="13.5">
      <c r="A83" s="270"/>
      <c r="B83" s="270"/>
      <c r="C83" s="270"/>
      <c r="D83" s="270"/>
      <c r="E83" s="270"/>
      <c r="F83" s="270"/>
      <c r="G83" s="270"/>
      <c r="H83" s="270"/>
      <c r="I83" s="270"/>
      <c r="J83" s="270"/>
      <c r="K83" s="270"/>
      <c r="L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0"/>
      <c r="AY83" s="270"/>
      <c r="AZ83" s="270"/>
      <c r="BA83" s="270"/>
      <c r="BB83" s="270"/>
      <c r="BC83" s="270"/>
      <c r="BD83" s="270"/>
      <c r="BE83" s="270"/>
      <c r="BF83" s="270"/>
      <c r="BG83" s="270"/>
      <c r="BH83" s="270"/>
      <c r="BI83" s="270"/>
      <c r="BJ83" s="270"/>
      <c r="BK83" s="270"/>
      <c r="BL83" s="270"/>
      <c r="BM83" s="270"/>
      <c r="BN83" s="270"/>
      <c r="BO83" s="270"/>
      <c r="BP83" s="270"/>
      <c r="BQ83" s="270"/>
    </row>
    <row r="84" spans="1:69" ht="13.5">
      <c r="A84" s="270"/>
      <c r="B84" s="270"/>
      <c r="C84" s="270"/>
      <c r="D84" s="270"/>
      <c r="E84" s="270"/>
      <c r="F84" s="270"/>
      <c r="G84" s="270"/>
      <c r="H84" s="270"/>
      <c r="I84" s="270"/>
      <c r="J84" s="270"/>
      <c r="K84" s="270"/>
      <c r="L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c r="AZ84" s="270"/>
      <c r="BA84" s="270"/>
      <c r="BB84" s="270"/>
      <c r="BC84" s="270"/>
      <c r="BD84" s="270"/>
      <c r="BE84" s="270"/>
      <c r="BF84" s="270"/>
      <c r="BG84" s="270"/>
      <c r="BH84" s="270"/>
      <c r="BI84" s="270"/>
      <c r="BJ84" s="270"/>
      <c r="BK84" s="270"/>
      <c r="BL84" s="270"/>
      <c r="BM84" s="270"/>
      <c r="BN84" s="270"/>
      <c r="BO84" s="270"/>
      <c r="BP84" s="270"/>
      <c r="BQ84" s="270"/>
    </row>
    <row r="85" spans="1:69" ht="13.5">
      <c r="A85" s="270"/>
      <c r="B85" s="270"/>
      <c r="C85" s="270"/>
      <c r="D85" s="270"/>
      <c r="E85" s="270"/>
      <c r="F85" s="270"/>
      <c r="G85" s="270"/>
      <c r="H85" s="270"/>
      <c r="I85" s="270"/>
      <c r="J85" s="270"/>
      <c r="K85" s="270"/>
      <c r="L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270"/>
      <c r="BA85" s="270"/>
      <c r="BB85" s="270"/>
      <c r="BC85" s="270"/>
      <c r="BD85" s="270"/>
      <c r="BE85" s="270"/>
      <c r="BF85" s="270"/>
      <c r="BG85" s="270"/>
      <c r="BH85" s="270"/>
      <c r="BI85" s="270"/>
      <c r="BJ85" s="270"/>
      <c r="BK85" s="270"/>
      <c r="BL85" s="270"/>
      <c r="BM85" s="270"/>
      <c r="BN85" s="270"/>
      <c r="BO85" s="270"/>
      <c r="BP85" s="270"/>
      <c r="BQ85" s="270"/>
    </row>
    <row r="86" spans="1:69" ht="13.5">
      <c r="A86" s="270"/>
      <c r="B86" s="270"/>
      <c r="C86" s="270"/>
      <c r="D86" s="270"/>
      <c r="E86" s="270"/>
      <c r="F86" s="270"/>
      <c r="G86" s="270"/>
      <c r="H86" s="270"/>
      <c r="I86" s="270"/>
      <c r="J86" s="270"/>
      <c r="K86" s="270"/>
      <c r="L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c r="BA86" s="270"/>
      <c r="BB86" s="270"/>
      <c r="BC86" s="270"/>
      <c r="BD86" s="270"/>
      <c r="BE86" s="270"/>
      <c r="BF86" s="270"/>
      <c r="BG86" s="270"/>
      <c r="BH86" s="270"/>
      <c r="BI86" s="270"/>
      <c r="BJ86" s="270"/>
      <c r="BK86" s="270"/>
      <c r="BL86" s="270"/>
      <c r="BM86" s="270"/>
      <c r="BN86" s="270"/>
      <c r="BO86" s="270"/>
      <c r="BP86" s="270"/>
      <c r="BQ86" s="270"/>
    </row>
    <row r="87" spans="1:69" ht="13.5">
      <c r="A87" s="270"/>
      <c r="B87" s="270"/>
      <c r="C87" s="270"/>
      <c r="D87" s="270"/>
      <c r="E87" s="270"/>
      <c r="F87" s="270"/>
      <c r="G87" s="270"/>
      <c r="H87" s="270"/>
      <c r="I87" s="270"/>
      <c r="J87" s="270"/>
      <c r="K87" s="270"/>
      <c r="L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c r="AZ87" s="270"/>
      <c r="BA87" s="270"/>
      <c r="BB87" s="270"/>
      <c r="BC87" s="270"/>
      <c r="BD87" s="270"/>
      <c r="BE87" s="270"/>
      <c r="BF87" s="270"/>
      <c r="BG87" s="270"/>
      <c r="BH87" s="270"/>
      <c r="BI87" s="270"/>
      <c r="BJ87" s="270"/>
      <c r="BK87" s="270"/>
      <c r="BL87" s="270"/>
      <c r="BM87" s="270"/>
      <c r="BN87" s="270"/>
      <c r="BO87" s="270"/>
      <c r="BP87" s="270"/>
      <c r="BQ87" s="270"/>
    </row>
    <row r="88" spans="1:69" ht="13.5">
      <c r="A88" s="270"/>
      <c r="B88" s="270"/>
      <c r="C88" s="270"/>
      <c r="D88" s="270"/>
      <c r="E88" s="270"/>
      <c r="F88" s="270"/>
      <c r="G88" s="270"/>
      <c r="H88" s="270"/>
      <c r="I88" s="270"/>
      <c r="J88" s="270"/>
      <c r="K88" s="270"/>
      <c r="L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c r="AZ88" s="270"/>
      <c r="BA88" s="270"/>
      <c r="BB88" s="270"/>
      <c r="BC88" s="270"/>
      <c r="BD88" s="270"/>
      <c r="BE88" s="270"/>
      <c r="BF88" s="270"/>
      <c r="BG88" s="270"/>
      <c r="BH88" s="270"/>
      <c r="BI88" s="270"/>
      <c r="BJ88" s="270"/>
      <c r="BK88" s="270"/>
      <c r="BL88" s="270"/>
      <c r="BM88" s="270"/>
      <c r="BN88" s="270"/>
      <c r="BO88" s="270"/>
      <c r="BP88" s="270"/>
      <c r="BQ88" s="270"/>
    </row>
    <row r="89" spans="1:69" ht="13.5">
      <c r="A89" s="270"/>
      <c r="B89" s="270"/>
      <c r="C89" s="270"/>
      <c r="D89" s="270"/>
      <c r="E89" s="270"/>
      <c r="F89" s="270"/>
      <c r="G89" s="270"/>
      <c r="H89" s="270"/>
      <c r="I89" s="270"/>
      <c r="J89" s="270"/>
      <c r="K89" s="270"/>
      <c r="L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0"/>
      <c r="BA89" s="270"/>
      <c r="BB89" s="270"/>
      <c r="BC89" s="270"/>
      <c r="BD89" s="270"/>
      <c r="BE89" s="270"/>
      <c r="BF89" s="270"/>
      <c r="BG89" s="270"/>
      <c r="BH89" s="270"/>
      <c r="BI89" s="270"/>
      <c r="BJ89" s="270"/>
      <c r="BK89" s="270"/>
      <c r="BL89" s="270"/>
      <c r="BM89" s="270"/>
      <c r="BN89" s="270"/>
      <c r="BO89" s="270"/>
      <c r="BP89" s="270"/>
      <c r="BQ89" s="270"/>
    </row>
    <row r="90" spans="1:69" ht="13.5">
      <c r="A90" s="270"/>
      <c r="B90" s="270"/>
      <c r="C90" s="270"/>
      <c r="D90" s="270"/>
      <c r="E90" s="270"/>
      <c r="F90" s="270"/>
      <c r="G90" s="270"/>
      <c r="H90" s="270"/>
      <c r="I90" s="270"/>
      <c r="J90" s="270"/>
      <c r="K90" s="270"/>
      <c r="L90" s="270"/>
      <c r="O90" s="270"/>
      <c r="P90" s="270"/>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270"/>
      <c r="BN90" s="270"/>
      <c r="BO90" s="270"/>
      <c r="BP90" s="270"/>
      <c r="BQ90" s="270"/>
    </row>
    <row r="91" spans="1:69" ht="13.5">
      <c r="A91" s="270"/>
      <c r="B91" s="270"/>
      <c r="C91" s="270"/>
      <c r="D91" s="270"/>
      <c r="E91" s="270"/>
      <c r="F91" s="270"/>
      <c r="G91" s="270"/>
      <c r="H91" s="270"/>
      <c r="I91" s="270"/>
      <c r="J91" s="270"/>
      <c r="K91" s="270"/>
      <c r="L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270"/>
      <c r="BN91" s="270"/>
      <c r="BO91" s="270"/>
      <c r="BP91" s="270"/>
      <c r="BQ91" s="270"/>
    </row>
    <row r="92" spans="1:69" ht="13.5">
      <c r="A92" s="270"/>
      <c r="B92" s="270"/>
      <c r="C92" s="270"/>
      <c r="D92" s="270"/>
      <c r="E92" s="270"/>
      <c r="F92" s="270"/>
      <c r="G92" s="270"/>
      <c r="H92" s="270"/>
      <c r="I92" s="270"/>
      <c r="J92" s="270"/>
      <c r="K92" s="270"/>
      <c r="L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c r="BP92" s="270"/>
      <c r="BQ92" s="270"/>
    </row>
    <row r="93" spans="1:69" ht="13.5">
      <c r="A93" s="270"/>
      <c r="B93" s="270"/>
      <c r="C93" s="270"/>
      <c r="D93" s="270"/>
      <c r="E93" s="270"/>
      <c r="F93" s="270"/>
      <c r="G93" s="270"/>
      <c r="H93" s="270"/>
      <c r="I93" s="270"/>
      <c r="J93" s="270"/>
      <c r="K93" s="270"/>
      <c r="L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row>
    <row r="94" spans="1:69" ht="13.5">
      <c r="A94" s="270"/>
      <c r="B94" s="270"/>
      <c r="C94" s="270"/>
      <c r="D94" s="270"/>
      <c r="E94" s="270"/>
      <c r="F94" s="270"/>
      <c r="G94" s="270"/>
      <c r="H94" s="270"/>
      <c r="I94" s="270"/>
      <c r="J94" s="270"/>
      <c r="K94" s="270"/>
      <c r="L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0"/>
      <c r="BA94" s="270"/>
      <c r="BB94" s="270"/>
      <c r="BC94" s="270"/>
      <c r="BD94" s="270"/>
      <c r="BE94" s="270"/>
      <c r="BF94" s="270"/>
      <c r="BG94" s="270"/>
      <c r="BH94" s="270"/>
      <c r="BI94" s="270"/>
      <c r="BJ94" s="270"/>
      <c r="BK94" s="270"/>
      <c r="BL94" s="270"/>
      <c r="BM94" s="270"/>
      <c r="BN94" s="270"/>
      <c r="BO94" s="270"/>
      <c r="BP94" s="270"/>
      <c r="BQ94" s="270"/>
    </row>
    <row r="95" spans="1:69" ht="13.5">
      <c r="A95" s="270"/>
      <c r="B95" s="270"/>
      <c r="C95" s="270"/>
      <c r="D95" s="270"/>
      <c r="E95" s="270"/>
      <c r="F95" s="270"/>
      <c r="G95" s="270"/>
      <c r="H95" s="270"/>
      <c r="I95" s="270"/>
      <c r="J95" s="270"/>
      <c r="K95" s="270"/>
      <c r="L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0"/>
      <c r="BA95" s="270"/>
      <c r="BB95" s="270"/>
      <c r="BC95" s="270"/>
      <c r="BD95" s="270"/>
      <c r="BE95" s="270"/>
      <c r="BF95" s="270"/>
      <c r="BG95" s="270"/>
      <c r="BH95" s="270"/>
      <c r="BI95" s="270"/>
      <c r="BJ95" s="270"/>
      <c r="BK95" s="270"/>
      <c r="BL95" s="270"/>
      <c r="BM95" s="270"/>
      <c r="BN95" s="270"/>
      <c r="BO95" s="270"/>
      <c r="BP95" s="270"/>
      <c r="BQ95" s="270"/>
    </row>
    <row r="96" spans="1:69" ht="13.5">
      <c r="A96" s="270"/>
      <c r="B96" s="270"/>
      <c r="C96" s="270"/>
      <c r="D96" s="270"/>
      <c r="E96" s="270"/>
      <c r="F96" s="270"/>
      <c r="G96" s="270"/>
      <c r="H96" s="270"/>
      <c r="I96" s="270"/>
      <c r="J96" s="270"/>
      <c r="K96" s="270"/>
      <c r="L96" s="270"/>
      <c r="O96" s="270"/>
      <c r="P96" s="270"/>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0"/>
      <c r="BA96" s="270"/>
      <c r="BB96" s="270"/>
      <c r="BC96" s="270"/>
      <c r="BD96" s="270"/>
      <c r="BE96" s="270"/>
      <c r="BF96" s="270"/>
      <c r="BG96" s="270"/>
      <c r="BH96" s="270"/>
      <c r="BI96" s="270"/>
      <c r="BJ96" s="270"/>
      <c r="BK96" s="270"/>
      <c r="BL96" s="270"/>
      <c r="BM96" s="270"/>
      <c r="BN96" s="270"/>
      <c r="BO96" s="270"/>
      <c r="BP96" s="270"/>
      <c r="BQ96" s="270"/>
    </row>
    <row r="97" spans="1:69" ht="13.5">
      <c r="A97" s="270"/>
      <c r="B97" s="270"/>
      <c r="C97" s="270"/>
      <c r="D97" s="270"/>
      <c r="E97" s="270"/>
      <c r="F97" s="270"/>
      <c r="G97" s="270"/>
      <c r="H97" s="270"/>
      <c r="I97" s="270"/>
      <c r="J97" s="270"/>
      <c r="K97" s="270"/>
      <c r="L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c r="BO97" s="270"/>
      <c r="BP97" s="270"/>
      <c r="BQ97" s="270"/>
    </row>
    <row r="98" spans="1:69" ht="13.5">
      <c r="A98" s="270"/>
      <c r="B98" s="270"/>
      <c r="C98" s="270"/>
      <c r="D98" s="270"/>
      <c r="E98" s="270"/>
      <c r="F98" s="270"/>
      <c r="G98" s="270"/>
      <c r="H98" s="270"/>
      <c r="I98" s="270"/>
      <c r="J98" s="270"/>
      <c r="K98" s="270"/>
      <c r="L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0"/>
      <c r="BF98" s="270"/>
      <c r="BG98" s="270"/>
      <c r="BH98" s="270"/>
      <c r="BI98" s="270"/>
      <c r="BJ98" s="270"/>
      <c r="BK98" s="270"/>
      <c r="BL98" s="270"/>
      <c r="BM98" s="270"/>
      <c r="BN98" s="270"/>
      <c r="BO98" s="270"/>
      <c r="BP98" s="270"/>
      <c r="BQ98" s="270"/>
    </row>
    <row r="99" spans="1:69" ht="13.5">
      <c r="A99" s="270"/>
      <c r="B99" s="270"/>
      <c r="C99" s="270"/>
      <c r="D99" s="270"/>
      <c r="E99" s="270"/>
      <c r="F99" s="270"/>
      <c r="G99" s="270"/>
      <c r="H99" s="270"/>
      <c r="I99" s="270"/>
      <c r="J99" s="270"/>
      <c r="K99" s="270"/>
      <c r="L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0"/>
      <c r="BA99" s="270"/>
      <c r="BB99" s="270"/>
      <c r="BC99" s="270"/>
      <c r="BD99" s="270"/>
      <c r="BE99" s="270"/>
      <c r="BF99" s="270"/>
      <c r="BG99" s="270"/>
      <c r="BH99" s="270"/>
      <c r="BI99" s="270"/>
      <c r="BJ99" s="270"/>
      <c r="BK99" s="270"/>
      <c r="BL99" s="270"/>
      <c r="BM99" s="270"/>
      <c r="BN99" s="270"/>
      <c r="BO99" s="270"/>
      <c r="BP99" s="270"/>
      <c r="BQ99" s="270"/>
    </row>
    <row r="100" spans="1:69" ht="13.5">
      <c r="A100" s="270"/>
      <c r="B100" s="270"/>
      <c r="C100" s="270"/>
      <c r="D100" s="270"/>
      <c r="E100" s="270"/>
      <c r="F100" s="270"/>
      <c r="G100" s="270"/>
      <c r="H100" s="270"/>
      <c r="I100" s="270"/>
      <c r="J100" s="270"/>
      <c r="K100" s="270"/>
      <c r="L100" s="270"/>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row>
    <row r="101" spans="1:69" ht="13.5">
      <c r="A101" s="270"/>
      <c r="B101" s="270"/>
      <c r="C101" s="270"/>
      <c r="D101" s="270"/>
      <c r="E101" s="270"/>
      <c r="F101" s="270"/>
      <c r="G101" s="270"/>
      <c r="H101" s="270"/>
      <c r="I101" s="270"/>
      <c r="J101" s="270"/>
      <c r="K101" s="270"/>
      <c r="L101" s="270"/>
      <c r="O101" s="270"/>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row>
    <row r="102" spans="1:69" ht="13.5">
      <c r="A102" s="270"/>
      <c r="B102" s="270"/>
      <c r="C102" s="270"/>
      <c r="D102" s="270"/>
      <c r="E102" s="270"/>
      <c r="F102" s="270"/>
      <c r="G102" s="270"/>
      <c r="H102" s="270"/>
      <c r="I102" s="270"/>
      <c r="J102" s="270"/>
      <c r="K102" s="270"/>
      <c r="L102" s="270"/>
      <c r="O102" s="270"/>
      <c r="P102" s="270"/>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c r="BA102" s="270"/>
      <c r="BB102" s="270"/>
      <c r="BC102" s="270"/>
      <c r="BD102" s="270"/>
      <c r="BE102" s="270"/>
      <c r="BF102" s="270"/>
      <c r="BG102" s="270"/>
      <c r="BH102" s="270"/>
      <c r="BI102" s="270"/>
      <c r="BJ102" s="270"/>
      <c r="BK102" s="270"/>
      <c r="BL102" s="270"/>
      <c r="BM102" s="270"/>
      <c r="BN102" s="270"/>
      <c r="BO102" s="270"/>
      <c r="BP102" s="270"/>
      <c r="BQ102" s="270"/>
    </row>
  </sheetData>
  <sheetProtection/>
  <mergeCells count="1">
    <mergeCell ref="F6:H6"/>
  </mergeCells>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Sheet15"/>
  <dimension ref="A1:AK96"/>
  <sheetViews>
    <sheetView showGridLines="0" zoomScaleSheetLayoutView="100" zoomScalePageLayoutView="0" workbookViewId="0" topLeftCell="A1">
      <selection activeCell="T5" sqref="T5"/>
    </sheetView>
  </sheetViews>
  <sheetFormatPr defaultColWidth="9.00390625" defaultRowHeight="13.5"/>
  <cols>
    <col min="1" max="1" width="1.00390625" style="0" customWidth="1"/>
    <col min="2" max="2" width="3.75390625" style="0" customWidth="1"/>
    <col min="3" max="3" width="4.00390625" style="0" customWidth="1"/>
    <col min="4" max="4" width="3.50390625" style="2" customWidth="1"/>
    <col min="5" max="5" width="3.00390625" style="2" customWidth="1"/>
    <col min="6" max="6" width="10.125" style="2" customWidth="1"/>
    <col min="7" max="7" width="7.875" style="2" customWidth="1"/>
    <col min="8" max="8" width="7.875" style="0" customWidth="1"/>
    <col min="9" max="11" width="3.75390625" style="0" customWidth="1"/>
    <col min="12" max="12" width="3.875" style="0" customWidth="1"/>
    <col min="13" max="13" width="4.625" style="0" customWidth="1"/>
    <col min="14" max="14" width="10.875" style="0" customWidth="1"/>
    <col min="15" max="15" width="4.25390625" style="0" customWidth="1"/>
    <col min="16" max="16" width="10.875" style="0" customWidth="1"/>
    <col min="17" max="17" width="7.00390625" style="0" customWidth="1"/>
    <col min="18" max="18" width="4.25390625" style="0" customWidth="1"/>
    <col min="19" max="19" width="5.00390625" style="0" customWidth="1"/>
    <col min="20" max="20" width="7.125" style="0" customWidth="1"/>
    <col min="21" max="21" width="7.625" style="0" bestFit="1" customWidth="1"/>
    <col min="22" max="22" width="11.50390625" style="0" customWidth="1"/>
    <col min="23" max="23" width="11.25390625" style="0" customWidth="1"/>
    <col min="24" max="24" width="15.125" style="0" customWidth="1"/>
  </cols>
  <sheetData>
    <row r="1" spans="1:36" ht="6.75" customHeight="1" thickBot="1">
      <c r="A1" s="28"/>
      <c r="B1" s="28"/>
      <c r="C1" s="28"/>
      <c r="D1" s="29"/>
      <c r="E1" s="29"/>
      <c r="F1" s="29"/>
      <c r="G1" s="29"/>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row>
    <row r="2" spans="1:36" ht="28.5" customHeight="1" thickBot="1" thickTop="1">
      <c r="A2" s="28"/>
      <c r="B2" s="745" t="s">
        <v>15</v>
      </c>
      <c r="C2" s="746"/>
      <c r="D2" s="746"/>
      <c r="E2" s="746"/>
      <c r="F2" s="746"/>
      <c r="G2" s="746"/>
      <c r="H2" s="747"/>
      <c r="N2" s="81"/>
      <c r="O2" s="76" t="s">
        <v>20</v>
      </c>
      <c r="P2" s="748" t="s">
        <v>68</v>
      </c>
      <c r="Q2" s="748"/>
      <c r="R2" s="748"/>
      <c r="S2" s="28"/>
      <c r="T2" s="28"/>
      <c r="U2" s="28"/>
      <c r="V2" s="28"/>
      <c r="W2" s="28"/>
      <c r="X2" s="28"/>
      <c r="Y2" s="28"/>
      <c r="Z2" s="28"/>
      <c r="AA2" s="28"/>
      <c r="AB2" s="28"/>
      <c r="AC2" s="28"/>
      <c r="AD2" s="28"/>
      <c r="AE2" s="28"/>
      <c r="AF2" s="28"/>
      <c r="AG2" s="28"/>
      <c r="AH2" s="28"/>
      <c r="AI2" s="28"/>
      <c r="AJ2" s="28"/>
    </row>
    <row r="3" spans="1:36" ht="31.5" customHeight="1" thickBot="1" thickTop="1">
      <c r="A3" s="49" t="s">
        <v>201</v>
      </c>
      <c r="B3" s="749"/>
      <c r="C3" s="749"/>
      <c r="D3" s="749"/>
      <c r="E3" s="749"/>
      <c r="F3" s="749"/>
      <c r="G3" s="749"/>
      <c r="H3" s="95" t="s">
        <v>14</v>
      </c>
      <c r="I3" s="750"/>
      <c r="J3" s="750"/>
      <c r="K3" s="750"/>
      <c r="L3" s="750"/>
      <c r="M3" s="750"/>
      <c r="N3" s="96" t="s">
        <v>67</v>
      </c>
      <c r="O3" s="97"/>
      <c r="P3" s="97"/>
      <c r="Q3" s="97"/>
      <c r="R3" s="97"/>
      <c r="S3" s="28"/>
      <c r="T3" s="28"/>
      <c r="U3" s="28"/>
      <c r="V3" s="28"/>
      <c r="W3" s="28"/>
      <c r="X3" s="28"/>
      <c r="Y3" s="28"/>
      <c r="Z3" s="28"/>
      <c r="AA3" s="28"/>
      <c r="AB3" s="28"/>
      <c r="AC3" s="28"/>
      <c r="AD3" s="28"/>
      <c r="AE3" s="28"/>
      <c r="AF3" s="28"/>
      <c r="AG3" s="28"/>
      <c r="AH3" s="28"/>
      <c r="AI3" s="28"/>
      <c r="AJ3" s="28"/>
    </row>
    <row r="4" spans="1:36" ht="33.75" customHeight="1" thickTop="1">
      <c r="A4" s="49" t="s">
        <v>200</v>
      </c>
      <c r="B4" s="108"/>
      <c r="C4" s="108"/>
      <c r="D4" s="108"/>
      <c r="E4" s="109"/>
      <c r="F4" s="109"/>
      <c r="G4" s="109"/>
      <c r="H4" s="110"/>
      <c r="I4" s="110"/>
      <c r="J4" s="110"/>
      <c r="K4" s="110"/>
      <c r="L4" s="110"/>
      <c r="M4" s="110"/>
      <c r="N4" s="111"/>
      <c r="O4" s="112"/>
      <c r="P4" s="113"/>
      <c r="Q4" s="110"/>
      <c r="R4" s="110"/>
      <c r="S4" s="28"/>
      <c r="T4" s="28"/>
      <c r="U4" s="28"/>
      <c r="V4" s="28"/>
      <c r="W4" s="28"/>
      <c r="X4" s="28"/>
      <c r="Y4" s="28"/>
      <c r="Z4" s="28"/>
      <c r="AA4" s="28"/>
      <c r="AB4" s="28"/>
      <c r="AC4" s="28"/>
      <c r="AD4" s="28"/>
      <c r="AE4" s="28"/>
      <c r="AF4" s="28"/>
      <c r="AG4" s="28"/>
      <c r="AH4" s="28"/>
      <c r="AI4" s="28"/>
      <c r="AJ4" s="28"/>
    </row>
    <row r="5" spans="1:36" ht="45.75" customHeight="1">
      <c r="A5" s="28"/>
      <c r="B5" s="78"/>
      <c r="C5" s="78"/>
      <c r="D5" s="78"/>
      <c r="N5" s="76"/>
      <c r="O5" s="79"/>
      <c r="P5" s="80"/>
      <c r="S5" s="28"/>
      <c r="T5" s="28"/>
      <c r="U5" s="28"/>
      <c r="V5" s="28"/>
      <c r="W5" s="28"/>
      <c r="X5" s="28"/>
      <c r="Y5" s="28"/>
      <c r="Z5" s="28"/>
      <c r="AA5" s="28"/>
      <c r="AB5" s="28"/>
      <c r="AC5" s="28"/>
      <c r="AD5" s="28"/>
      <c r="AE5" s="28"/>
      <c r="AF5" s="28"/>
      <c r="AG5" s="28"/>
      <c r="AH5" s="28"/>
      <c r="AI5" s="28"/>
      <c r="AJ5" s="28"/>
    </row>
    <row r="6" spans="1:36" ht="26.25" thickBot="1">
      <c r="A6" s="28"/>
      <c r="B6" s="751" t="s">
        <v>210</v>
      </c>
      <c r="C6" s="751"/>
      <c r="D6" s="751"/>
      <c r="E6" s="751"/>
      <c r="F6" s="751"/>
      <c r="G6" s="751"/>
      <c r="H6" s="751"/>
      <c r="I6" s="751"/>
      <c r="J6" s="751"/>
      <c r="K6" s="751"/>
      <c r="L6" s="751"/>
      <c r="M6" s="751"/>
      <c r="N6" s="128">
        <v>2015</v>
      </c>
      <c r="O6" s="129" t="s">
        <v>174</v>
      </c>
      <c r="P6" s="86"/>
      <c r="R6" s="82" t="s">
        <v>58</v>
      </c>
      <c r="S6" s="28"/>
      <c r="T6" s="28"/>
      <c r="U6" s="28"/>
      <c r="V6" s="28"/>
      <c r="W6" s="28"/>
      <c r="X6" s="28"/>
      <c r="Y6" s="28"/>
      <c r="Z6" s="28"/>
      <c r="AA6" s="28"/>
      <c r="AB6" s="28"/>
      <c r="AC6" s="28"/>
      <c r="AD6" s="28"/>
      <c r="AE6" s="28"/>
      <c r="AF6" s="28"/>
      <c r="AG6" s="28"/>
      <c r="AH6" s="28"/>
      <c r="AI6" s="28"/>
      <c r="AJ6" s="28"/>
    </row>
    <row r="7" spans="1:36" ht="22.5" customHeight="1" thickBot="1">
      <c r="A7" s="28"/>
      <c r="B7" s="87"/>
      <c r="C7" s="87"/>
      <c r="D7" s="87"/>
      <c r="E7" s="87"/>
      <c r="F7" s="87"/>
      <c r="G7" s="87"/>
      <c r="H7" s="87"/>
      <c r="I7" s="87"/>
      <c r="J7" s="87"/>
      <c r="K7" s="87"/>
      <c r="L7" s="87"/>
      <c r="M7" s="87"/>
      <c r="N7" s="87"/>
      <c r="O7" s="87"/>
      <c r="P7" s="87"/>
      <c r="Q7" s="87"/>
      <c r="R7" s="4"/>
      <c r="S7" s="28"/>
      <c r="T7" s="28"/>
      <c r="U7" s="28"/>
      <c r="V7" s="28"/>
      <c r="W7" s="28"/>
      <c r="X7" s="28"/>
      <c r="Y7" s="28"/>
      <c r="Z7" s="28"/>
      <c r="AA7" s="28"/>
      <c r="AB7" s="28"/>
      <c r="AC7" s="28"/>
      <c r="AD7" s="28"/>
      <c r="AE7" s="28"/>
      <c r="AF7" s="28"/>
      <c r="AG7" s="28"/>
      <c r="AH7" s="28"/>
      <c r="AI7" s="28"/>
      <c r="AJ7" s="28"/>
    </row>
    <row r="8" spans="1:36" ht="15" customHeight="1">
      <c r="A8" s="28"/>
      <c r="B8" s="752" t="s">
        <v>40</v>
      </c>
      <c r="C8" s="753"/>
      <c r="D8" s="753"/>
      <c r="E8" s="92"/>
      <c r="F8" s="92"/>
      <c r="G8" s="92"/>
      <c r="H8" s="92"/>
      <c r="I8" s="93"/>
      <c r="J8" s="754" t="s">
        <v>59</v>
      </c>
      <c r="K8" s="755"/>
      <c r="L8" s="90"/>
      <c r="M8" s="90"/>
      <c r="N8" s="90"/>
      <c r="O8" s="91"/>
      <c r="P8" s="84" t="s">
        <v>72</v>
      </c>
      <c r="Q8" s="88"/>
      <c r="R8" s="89"/>
      <c r="S8" s="28"/>
      <c r="T8" s="28"/>
      <c r="U8" s="28"/>
      <c r="V8" s="28"/>
      <c r="W8" s="28"/>
      <c r="X8" s="28"/>
      <c r="Y8" s="28"/>
      <c r="Z8" s="28"/>
      <c r="AA8" s="28"/>
      <c r="AB8" s="28"/>
      <c r="AC8" s="28"/>
      <c r="AD8" s="28"/>
      <c r="AE8" s="28"/>
      <c r="AF8" s="28"/>
      <c r="AG8" s="28"/>
      <c r="AH8" s="28"/>
      <c r="AI8" s="28"/>
      <c r="AJ8" s="28"/>
    </row>
    <row r="9" spans="1:36" ht="24.75" customHeight="1" thickBot="1">
      <c r="A9" s="28"/>
      <c r="B9" s="732"/>
      <c r="C9" s="733"/>
      <c r="D9" s="733"/>
      <c r="E9" s="733"/>
      <c r="F9" s="733"/>
      <c r="G9" s="733"/>
      <c r="H9" s="733"/>
      <c r="I9" s="734"/>
      <c r="J9" s="735"/>
      <c r="K9" s="736"/>
      <c r="L9" s="736"/>
      <c r="M9" s="736"/>
      <c r="N9" s="736"/>
      <c r="O9" s="94" t="s">
        <v>5</v>
      </c>
      <c r="P9" s="737"/>
      <c r="Q9" s="738"/>
      <c r="R9" s="739"/>
      <c r="S9" s="28"/>
      <c r="T9" s="28"/>
      <c r="U9" s="28"/>
      <c r="V9" s="28"/>
      <c r="W9" s="28"/>
      <c r="X9" s="28"/>
      <c r="Y9" s="28"/>
      <c r="Z9" s="28"/>
      <c r="AA9" s="28"/>
      <c r="AB9" s="28"/>
      <c r="AC9" s="28"/>
      <c r="AD9" s="28"/>
      <c r="AE9" s="28"/>
      <c r="AF9" s="28"/>
      <c r="AG9" s="28"/>
      <c r="AH9" s="28"/>
      <c r="AI9" s="28"/>
      <c r="AJ9" s="28"/>
    </row>
    <row r="10" spans="1:36" ht="12" customHeight="1">
      <c r="A10" s="28"/>
      <c r="B10" s="73"/>
      <c r="C10" s="73"/>
      <c r="D10" s="73"/>
      <c r="E10" s="7"/>
      <c r="F10" s="7"/>
      <c r="G10" s="7"/>
      <c r="H10" s="74"/>
      <c r="I10" s="74"/>
      <c r="J10" s="75"/>
      <c r="K10" s="74"/>
      <c r="L10" s="74"/>
      <c r="M10" s="74"/>
      <c r="N10" s="76"/>
      <c r="O10" s="77"/>
      <c r="P10" s="77"/>
      <c r="Q10" s="77"/>
      <c r="R10" s="4"/>
      <c r="S10" s="28"/>
      <c r="T10" s="28"/>
      <c r="U10" s="28"/>
      <c r="V10" s="28"/>
      <c r="W10" s="28"/>
      <c r="X10" s="28"/>
      <c r="Y10" s="28"/>
      <c r="Z10" s="28"/>
      <c r="AA10" s="28"/>
      <c r="AB10" s="28"/>
      <c r="AC10" s="28"/>
      <c r="AD10" s="28"/>
      <c r="AE10" s="28"/>
      <c r="AF10" s="28"/>
      <c r="AG10" s="28"/>
      <c r="AH10" s="28"/>
      <c r="AI10" s="28"/>
      <c r="AJ10" s="28"/>
    </row>
    <row r="11" spans="1:36" ht="16.5" customHeight="1" thickBot="1">
      <c r="A11" s="28"/>
      <c r="B11" s="83" t="s">
        <v>69</v>
      </c>
      <c r="C11" s="5"/>
      <c r="D11" s="5"/>
      <c r="E11" s="5"/>
      <c r="F11" s="5"/>
      <c r="G11" s="5"/>
      <c r="H11" s="5"/>
      <c r="I11" s="5"/>
      <c r="J11" s="4"/>
      <c r="K11" s="5"/>
      <c r="L11" s="5"/>
      <c r="M11" s="5"/>
      <c r="N11" s="5"/>
      <c r="O11" s="5"/>
      <c r="P11" s="5"/>
      <c r="Q11" s="5"/>
      <c r="R11" s="4"/>
      <c r="S11" s="28"/>
      <c r="T11" s="28"/>
      <c r="U11" s="28"/>
      <c r="V11" s="28"/>
      <c r="W11" s="28"/>
      <c r="X11" s="28"/>
      <c r="Y11" s="28"/>
      <c r="Z11" s="28"/>
      <c r="AA11" s="28"/>
      <c r="AB11" s="28"/>
      <c r="AC11" s="28"/>
      <c r="AD11" s="28"/>
      <c r="AE11" s="28"/>
      <c r="AF11" s="28"/>
      <c r="AG11" s="28"/>
      <c r="AH11" s="28"/>
      <c r="AI11" s="28"/>
      <c r="AJ11" s="28"/>
    </row>
    <row r="12" spans="1:36" ht="22.5" customHeight="1" thickBot="1">
      <c r="A12" s="49" t="s">
        <v>70</v>
      </c>
      <c r="B12" s="740"/>
      <c r="C12" s="741"/>
      <c r="D12" s="741"/>
      <c r="E12" s="741"/>
      <c r="F12" s="741"/>
      <c r="G12" s="741"/>
      <c r="H12" s="741"/>
      <c r="I12" s="741"/>
      <c r="J12" s="741"/>
      <c r="K12" s="741"/>
      <c r="L12" s="741"/>
      <c r="M12" s="742"/>
      <c r="N12" s="220" t="s">
        <v>143</v>
      </c>
      <c r="O12" s="743"/>
      <c r="P12" s="744"/>
      <c r="R12" s="4"/>
      <c r="S12" s="28"/>
      <c r="T12" s="28"/>
      <c r="U12" s="28"/>
      <c r="V12" s="28"/>
      <c r="W12" s="28"/>
      <c r="X12" s="28"/>
      <c r="Y12" s="28"/>
      <c r="Z12" s="28"/>
      <c r="AA12" s="28"/>
      <c r="AB12" s="28"/>
      <c r="AC12" s="28"/>
      <c r="AD12" s="28"/>
      <c r="AE12" s="28"/>
      <c r="AF12" s="28"/>
      <c r="AG12" s="28"/>
      <c r="AH12" s="28"/>
      <c r="AI12" s="28"/>
      <c r="AJ12" s="28"/>
    </row>
    <row r="13" spans="1:36" ht="19.5" customHeight="1">
      <c r="A13" s="49"/>
      <c r="B13" s="105"/>
      <c r="C13" s="105"/>
      <c r="D13" s="105"/>
      <c r="E13" s="105"/>
      <c r="F13" s="105"/>
      <c r="G13" s="105"/>
      <c r="H13" s="105"/>
      <c r="I13" s="105"/>
      <c r="J13" s="105"/>
      <c r="K13" s="105"/>
      <c r="L13" s="105"/>
      <c r="M13" s="105"/>
      <c r="Q13" s="4"/>
      <c r="R13" s="4"/>
      <c r="S13" s="28"/>
      <c r="T13" s="28"/>
      <c r="U13" s="28"/>
      <c r="V13" s="28"/>
      <c r="W13" s="28"/>
      <c r="X13" s="28"/>
      <c r="Y13" s="28"/>
      <c r="Z13" s="28"/>
      <c r="AA13" s="28"/>
      <c r="AB13" s="28"/>
      <c r="AC13" s="28"/>
      <c r="AD13" s="28"/>
      <c r="AE13" s="28"/>
      <c r="AF13" s="28"/>
      <c r="AG13" s="28"/>
      <c r="AH13" s="28"/>
      <c r="AI13" s="28"/>
      <c r="AJ13" s="28"/>
    </row>
    <row r="14" spans="1:36" ht="17.25" customHeight="1" thickBot="1">
      <c r="A14" s="49" t="s">
        <v>71</v>
      </c>
      <c r="B14" s="83" t="s">
        <v>66</v>
      </c>
      <c r="C14" s="4"/>
      <c r="D14" s="9"/>
      <c r="E14" s="9"/>
      <c r="F14" s="9"/>
      <c r="G14" s="9"/>
      <c r="H14" s="4"/>
      <c r="I14" s="4"/>
      <c r="J14" s="4"/>
      <c r="K14" s="4"/>
      <c r="L14" s="4"/>
      <c r="M14" s="4"/>
      <c r="N14" s="4"/>
      <c r="O14" s="599">
        <f>IF(E16&amp;L16="","",E16+L16)</f>
      </c>
      <c r="P14" s="599"/>
      <c r="Q14" s="6"/>
      <c r="R14" s="4"/>
      <c r="S14" s="28"/>
      <c r="T14" s="28"/>
      <c r="U14" s="28"/>
      <c r="V14" s="28"/>
      <c r="W14" s="28"/>
      <c r="X14" s="28"/>
      <c r="Y14" s="28"/>
      <c r="Z14" s="28"/>
      <c r="AA14" s="28"/>
      <c r="AB14" s="28"/>
      <c r="AC14" s="28"/>
      <c r="AD14" s="28"/>
      <c r="AE14" s="28"/>
      <c r="AF14" s="28"/>
      <c r="AG14" s="28"/>
      <c r="AH14" s="28"/>
      <c r="AI14" s="28"/>
      <c r="AJ14" s="28"/>
    </row>
    <row r="15" spans="1:36" ht="21.75" customHeight="1">
      <c r="A15" s="28"/>
      <c r="B15" s="727" t="s">
        <v>65</v>
      </c>
      <c r="C15" s="728"/>
      <c r="D15" s="728"/>
      <c r="E15" s="728"/>
      <c r="F15" s="728"/>
      <c r="G15" s="728"/>
      <c r="H15" s="729"/>
      <c r="I15" s="602" t="s">
        <v>64</v>
      </c>
      <c r="J15" s="603"/>
      <c r="K15" s="603"/>
      <c r="L15" s="603"/>
      <c r="M15" s="603"/>
      <c r="N15" s="603"/>
      <c r="O15" s="604"/>
      <c r="P15" s="600" t="s">
        <v>62</v>
      </c>
      <c r="Q15" s="601"/>
      <c r="R15" s="605"/>
      <c r="S15" s="28"/>
      <c r="T15" s="28"/>
      <c r="U15" s="28"/>
      <c r="V15" s="28"/>
      <c r="W15" s="28"/>
      <c r="X15" s="28"/>
      <c r="Y15" s="28"/>
      <c r="Z15" s="28"/>
      <c r="AA15" s="28"/>
      <c r="AB15" s="28"/>
      <c r="AC15" s="28"/>
      <c r="AD15" s="28"/>
      <c r="AE15" s="28"/>
      <c r="AF15" s="28"/>
      <c r="AG15" s="28"/>
      <c r="AH15" s="28"/>
      <c r="AI15" s="28"/>
      <c r="AJ15" s="28"/>
    </row>
    <row r="16" spans="1:36" ht="25.5" customHeight="1" thickBot="1">
      <c r="A16" s="28"/>
      <c r="B16" s="611"/>
      <c r="C16" s="612"/>
      <c r="D16" s="612"/>
      <c r="E16" s="612"/>
      <c r="F16" s="612"/>
      <c r="G16" s="612"/>
      <c r="H16" s="72" t="s">
        <v>63</v>
      </c>
      <c r="I16" s="730"/>
      <c r="J16" s="731"/>
      <c r="K16" s="731"/>
      <c r="L16" s="731"/>
      <c r="M16" s="731"/>
      <c r="N16" s="590" t="s">
        <v>63</v>
      </c>
      <c r="O16" s="591"/>
      <c r="P16" s="592"/>
      <c r="Q16" s="593"/>
      <c r="R16" s="85" t="s">
        <v>16</v>
      </c>
      <c r="S16" s="28"/>
      <c r="T16" s="28"/>
      <c r="U16" s="28"/>
      <c r="V16" s="28"/>
      <c r="W16" s="28"/>
      <c r="X16" s="28"/>
      <c r="Y16" s="28"/>
      <c r="Z16" s="28"/>
      <c r="AA16" s="28"/>
      <c r="AB16" s="28"/>
      <c r="AC16" s="28"/>
      <c r="AD16" s="28"/>
      <c r="AE16" s="28"/>
      <c r="AF16" s="28"/>
      <c r="AG16" s="28"/>
      <c r="AH16" s="28"/>
      <c r="AI16" s="28"/>
      <c r="AJ16" s="28"/>
    </row>
    <row r="17" spans="1:36" ht="19.5" customHeight="1">
      <c r="A17" s="28"/>
      <c r="B17" s="4"/>
      <c r="C17" s="4"/>
      <c r="D17" s="9"/>
      <c r="E17" s="9"/>
      <c r="F17" s="9"/>
      <c r="G17" s="9"/>
      <c r="H17" s="4"/>
      <c r="I17" s="4"/>
      <c r="J17" s="4"/>
      <c r="K17" s="4"/>
      <c r="L17" s="4"/>
      <c r="M17" s="4"/>
      <c r="N17" s="4"/>
      <c r="O17" s="4"/>
      <c r="P17" s="4"/>
      <c r="Q17" s="4"/>
      <c r="R17" s="4"/>
      <c r="S17" s="28"/>
      <c r="T17" s="28"/>
      <c r="U17" s="28"/>
      <c r="V17" s="28"/>
      <c r="W17" s="28"/>
      <c r="X17" s="28"/>
      <c r="Y17" s="28"/>
      <c r="Z17" s="28"/>
      <c r="AA17" s="28"/>
      <c r="AB17" s="28"/>
      <c r="AC17" s="28"/>
      <c r="AD17" s="28"/>
      <c r="AE17" s="28"/>
      <c r="AF17" s="28"/>
      <c r="AG17" s="28"/>
      <c r="AH17" s="28"/>
      <c r="AI17" s="28"/>
      <c r="AJ17" s="28"/>
    </row>
    <row r="18" spans="1:36" ht="13.5">
      <c r="A18" s="28"/>
      <c r="B18" s="721" t="s">
        <v>187</v>
      </c>
      <c r="C18" s="722"/>
      <c r="D18" s="722"/>
      <c r="E18" s="722"/>
      <c r="F18" s="722"/>
      <c r="G18" s="722"/>
      <c r="H18" s="722"/>
      <c r="I18" s="722"/>
      <c r="J18" s="722"/>
      <c r="K18" s="722"/>
      <c r="L18" s="722"/>
      <c r="M18" s="722"/>
      <c r="N18" s="722"/>
      <c r="O18" s="722"/>
      <c r="P18" s="722"/>
      <c r="Q18" s="722"/>
      <c r="R18" s="722"/>
      <c r="S18" s="28"/>
      <c r="T18" s="28"/>
      <c r="U18" s="28"/>
      <c r="V18" s="28"/>
      <c r="W18" s="28"/>
      <c r="X18" s="28"/>
      <c r="Y18" s="28"/>
      <c r="Z18" s="28"/>
      <c r="AA18" s="28"/>
      <c r="AB18" s="28"/>
      <c r="AC18" s="28"/>
      <c r="AD18" s="28"/>
      <c r="AE18" s="28"/>
      <c r="AF18" s="28"/>
      <c r="AG18" s="28"/>
      <c r="AH18" s="28"/>
      <c r="AI18" s="28"/>
      <c r="AJ18" s="28"/>
    </row>
    <row r="19" spans="1:36" ht="13.5" customHeight="1">
      <c r="A19" s="28"/>
      <c r="B19" s="4"/>
      <c r="C19" s="4" t="s">
        <v>188</v>
      </c>
      <c r="D19" s="9"/>
      <c r="E19" s="9"/>
      <c r="F19" s="9"/>
      <c r="G19" s="9"/>
      <c r="H19" s="4"/>
      <c r="I19" s="4"/>
      <c r="J19" s="4"/>
      <c r="K19" s="4"/>
      <c r="L19" s="4"/>
      <c r="M19" s="4"/>
      <c r="N19" s="4"/>
      <c r="O19" s="4"/>
      <c r="P19" s="4"/>
      <c r="Q19" s="4"/>
      <c r="R19" s="4"/>
      <c r="S19" s="28"/>
      <c r="T19" s="28"/>
      <c r="U19" s="28"/>
      <c r="V19" s="28"/>
      <c r="W19" s="28"/>
      <c r="X19" s="28"/>
      <c r="Y19" s="28"/>
      <c r="Z19" s="28"/>
      <c r="AA19" s="28"/>
      <c r="AB19" s="28"/>
      <c r="AC19" s="28"/>
      <c r="AD19" s="28"/>
      <c r="AE19" s="28"/>
      <c r="AF19" s="28"/>
      <c r="AG19" s="28"/>
      <c r="AH19" s="28"/>
      <c r="AI19" s="28"/>
      <c r="AJ19" s="28"/>
    </row>
    <row r="20" spans="1:37" ht="5.25" customHeight="1" thickBot="1">
      <c r="A20" s="49"/>
      <c r="B20" s="106"/>
      <c r="C20" s="106"/>
      <c r="D20" s="107"/>
      <c r="E20" s="107"/>
      <c r="F20" s="107"/>
      <c r="G20" s="107"/>
      <c r="H20" s="106"/>
      <c r="I20" s="106"/>
      <c r="J20" s="106"/>
      <c r="K20" s="106"/>
      <c r="L20" s="106"/>
      <c r="M20" s="106"/>
      <c r="N20" s="106"/>
      <c r="O20" s="106"/>
      <c r="P20" s="106"/>
      <c r="Q20" s="106"/>
      <c r="R20" s="106"/>
      <c r="S20" s="28"/>
      <c r="T20" s="28"/>
      <c r="U20" s="28"/>
      <c r="V20" s="28"/>
      <c r="W20" s="28"/>
      <c r="X20" s="28"/>
      <c r="Y20" s="28"/>
      <c r="Z20" s="28"/>
      <c r="AA20" s="28"/>
      <c r="AB20" s="28"/>
      <c r="AC20" s="28"/>
      <c r="AD20" s="28"/>
      <c r="AE20" s="28"/>
      <c r="AF20" s="28"/>
      <c r="AG20" s="28"/>
      <c r="AH20" s="28"/>
      <c r="AI20" s="28"/>
      <c r="AJ20" s="28"/>
      <c r="AK20" s="28"/>
    </row>
    <row r="21" spans="1:37" ht="21" customHeight="1">
      <c r="A21" s="49"/>
      <c r="B21" s="533" t="s">
        <v>60</v>
      </c>
      <c r="C21" s="17" t="s">
        <v>18</v>
      </c>
      <c r="D21" s="15" t="s">
        <v>7</v>
      </c>
      <c r="E21" s="15"/>
      <c r="F21" s="115" t="s">
        <v>142</v>
      </c>
      <c r="G21" s="26" t="s">
        <v>54</v>
      </c>
      <c r="H21" s="27" t="s">
        <v>55</v>
      </c>
      <c r="I21" s="571" t="s">
        <v>173</v>
      </c>
      <c r="J21" s="572"/>
      <c r="K21" s="573"/>
      <c r="L21" s="13" t="s">
        <v>9</v>
      </c>
      <c r="M21" s="14" t="s">
        <v>2</v>
      </c>
      <c r="N21" s="259" t="s">
        <v>135</v>
      </c>
      <c r="O21" s="118" t="s">
        <v>2</v>
      </c>
      <c r="P21" s="260" t="s">
        <v>208</v>
      </c>
      <c r="Q21" s="723" t="s">
        <v>209</v>
      </c>
      <c r="R21" s="724"/>
      <c r="S21" s="34" t="s">
        <v>46</v>
      </c>
      <c r="T21" s="35" t="s">
        <v>53</v>
      </c>
      <c r="U21" s="36"/>
      <c r="V21" s="28"/>
      <c r="W21" s="28"/>
      <c r="X21" s="28"/>
      <c r="Y21" s="28"/>
      <c r="Z21" s="28"/>
      <c r="AA21" s="28"/>
      <c r="AB21" s="28"/>
      <c r="AC21" s="28"/>
      <c r="AD21" s="28"/>
      <c r="AE21" s="28"/>
      <c r="AF21" s="28"/>
      <c r="AG21" s="28"/>
      <c r="AH21" s="28"/>
      <c r="AI21" s="28"/>
      <c r="AJ21" s="28"/>
      <c r="AK21" s="28"/>
    </row>
    <row r="22" spans="1:37" ht="19.5" customHeight="1" thickBot="1">
      <c r="A22" s="49" t="s">
        <v>21</v>
      </c>
      <c r="B22" s="534"/>
      <c r="C22" s="624"/>
      <c r="D22" s="626">
        <v>1</v>
      </c>
      <c r="E22" s="18" t="s">
        <v>33</v>
      </c>
      <c r="F22" s="172">
        <v>11111111</v>
      </c>
      <c r="G22" s="196" t="str">
        <f>IF($F22="","",VLOOKUP($F22,'選手一覧'!$A$1:$L$100,2,FALSE))</f>
        <v>琵琶湖</v>
      </c>
      <c r="H22" s="197" t="str">
        <f>IF($F22="","",VLOOKUP($F22,'選手一覧'!$A$1:$L$100,3,FALSE))</f>
        <v>太郎</v>
      </c>
      <c r="I22" s="634">
        <f>IF($F22="","",VLOOKUP($F22,'選手一覧'!$A$1:$L$100,7,FALSE))</f>
        <v>36345</v>
      </c>
      <c r="J22" s="635"/>
      <c r="K22" s="636"/>
      <c r="L22" s="181">
        <f>IF(F22="","",VLOOKUP((DATEDIF(I22,DATE($N$6,4,1),"Y")),'年齢対応表'!$A$1:$B$3,2,FALSE))</f>
        <v>1</v>
      </c>
      <c r="M22" s="725"/>
      <c r="N22" s="19"/>
      <c r="O22" s="639"/>
      <c r="P22" s="20"/>
      <c r="Q22" s="641"/>
      <c r="R22" s="642"/>
      <c r="S22" s="37"/>
      <c r="T22" s="37"/>
      <c r="U22" s="720" t="s">
        <v>24</v>
      </c>
      <c r="V22" s="720"/>
      <c r="W22" s="720"/>
      <c r="X22" s="720"/>
      <c r="Y22" s="28"/>
      <c r="Z22" s="28"/>
      <c r="AA22" s="28"/>
      <c r="AB22" s="28"/>
      <c r="AC22" s="28"/>
      <c r="AD22" s="28"/>
      <c r="AE22" s="28"/>
      <c r="AF22" s="28"/>
      <c r="AG22" s="28"/>
      <c r="AH22" s="28"/>
      <c r="AI22" s="28"/>
      <c r="AJ22" s="28"/>
      <c r="AK22" s="28"/>
    </row>
    <row r="23" spans="1:37" ht="19.5" customHeight="1" thickBot="1">
      <c r="A23" s="49"/>
      <c r="B23" s="534"/>
      <c r="C23" s="625"/>
      <c r="D23" s="708"/>
      <c r="E23" s="21" t="s">
        <v>35</v>
      </c>
      <c r="F23" s="173">
        <v>22222222</v>
      </c>
      <c r="G23" s="198" t="str">
        <f>IF($F23="","",VLOOKUP($F23,'選手一覧'!$A$1:$L$100,2,FALSE))</f>
        <v>近江</v>
      </c>
      <c r="H23" s="199" t="str">
        <f>IF($F23="","",VLOOKUP($F23,'選手一覧'!$A$1:$L$100,3,FALSE))</f>
        <v>二郎太</v>
      </c>
      <c r="I23" s="687">
        <f>IF($F23="","",VLOOKUP($F23,'選手一覧'!$A$1:$L$100,7,FALSE))</f>
        <v>36255</v>
      </c>
      <c r="J23" s="688"/>
      <c r="K23" s="689"/>
      <c r="L23" s="182">
        <f>IF(F23="","",VLOOKUP((DATEDIF(I23,DATE($N$6,4,1),"Y")),'年齢対応表'!$A$1:$B$3,2,FALSE))</f>
        <v>1</v>
      </c>
      <c r="M23" s="726"/>
      <c r="N23" s="22"/>
      <c r="O23" s="640"/>
      <c r="P23" s="23"/>
      <c r="Q23" s="646"/>
      <c r="R23" s="647"/>
      <c r="S23" s="37"/>
      <c r="T23" s="37"/>
      <c r="U23" s="64"/>
      <c r="V23" s="65" t="s">
        <v>22</v>
      </c>
      <c r="W23" s="66" t="s">
        <v>23</v>
      </c>
      <c r="X23" s="67" t="s">
        <v>1</v>
      </c>
      <c r="Y23" s="28"/>
      <c r="Z23" s="28"/>
      <c r="AA23" s="28"/>
      <c r="AB23" s="28"/>
      <c r="AC23" s="28"/>
      <c r="AD23" s="28"/>
      <c r="AE23" s="28"/>
      <c r="AF23" s="28"/>
      <c r="AG23" s="28"/>
      <c r="AH23" s="28"/>
      <c r="AI23" s="28"/>
      <c r="AJ23" s="28"/>
      <c r="AK23" s="28"/>
    </row>
    <row r="24" spans="1:37" ht="19.5" customHeight="1" thickBot="1" thickTop="1">
      <c r="A24" s="49"/>
      <c r="B24" s="534"/>
      <c r="C24" s="613"/>
      <c r="D24" s="690">
        <v>2</v>
      </c>
      <c r="E24" s="38" t="s">
        <v>32</v>
      </c>
      <c r="F24" s="174"/>
      <c r="G24" s="200">
        <f>IF($F24="","",VLOOKUP($F24,'選手一覧'!$A$1:$L$100,2,FALSE))</f>
      </c>
      <c r="H24" s="201">
        <f>IF($F24="","",VLOOKUP($F24,'選手一覧'!$A$1:$L$100,3,FALSE))</f>
      </c>
      <c r="I24" s="681">
        <f>IF($F24="","",VLOOKUP($F24,'選手一覧'!$A$1:$L$100,7,FALSE))</f>
      </c>
      <c r="J24" s="682"/>
      <c r="K24" s="683"/>
      <c r="L24" s="183">
        <f>IF(F24="","",VLOOKUP((DATEDIF(I24,DATE($N$6,4,1),"Y")),'年齢対応表'!$A$1:$B$3,2,FALSE))</f>
      </c>
      <c r="M24" s="620"/>
      <c r="N24" s="39"/>
      <c r="O24" s="622"/>
      <c r="P24" s="40"/>
      <c r="Q24" s="627"/>
      <c r="R24" s="628"/>
      <c r="S24" s="37"/>
      <c r="T24" s="71"/>
      <c r="U24" s="60" t="s">
        <v>25</v>
      </c>
      <c r="V24" s="61" t="s">
        <v>30</v>
      </c>
      <c r="W24" s="62" t="s">
        <v>27</v>
      </c>
      <c r="X24" s="63" t="s">
        <v>42</v>
      </c>
      <c r="Y24" s="28"/>
      <c r="Z24" s="28"/>
      <c r="AA24" s="28"/>
      <c r="AB24" s="28"/>
      <c r="AC24" s="28"/>
      <c r="AD24" s="28"/>
      <c r="AE24" s="28"/>
      <c r="AF24" s="28"/>
      <c r="AG24" s="28"/>
      <c r="AH24" s="28"/>
      <c r="AI24" s="28"/>
      <c r="AJ24" s="28"/>
      <c r="AK24" s="28"/>
    </row>
    <row r="25" spans="1:37" ht="19.5" customHeight="1" thickBot="1">
      <c r="A25" s="49" t="s">
        <v>47</v>
      </c>
      <c r="B25" s="534"/>
      <c r="C25" s="648"/>
      <c r="D25" s="690"/>
      <c r="E25" s="41" t="s">
        <v>34</v>
      </c>
      <c r="F25" s="175"/>
      <c r="G25" s="202">
        <f>IF($F25="","",VLOOKUP($F25,'選手一覧'!$A$1:$L$100,2,FALSE))</f>
      </c>
      <c r="H25" s="203">
        <f>IF($F25="","",VLOOKUP($F25,'選手一覧'!$A$1:$L$100,3,FALSE))</f>
      </c>
      <c r="I25" s="691">
        <f>IF($F25="","",VLOOKUP($F25,'選手一覧'!$A$1:$L$100,7,FALSE))</f>
      </c>
      <c r="J25" s="692"/>
      <c r="K25" s="693"/>
      <c r="L25" s="184">
        <f>IF(F25="","",VLOOKUP((DATEDIF(I25,DATE($N$6,4,1),"Y")),'年齢対応表'!$A$1:$B$3,2,FALSE))</f>
      </c>
      <c r="M25" s="620"/>
      <c r="N25" s="42"/>
      <c r="O25" s="622"/>
      <c r="P25" s="43"/>
      <c r="Q25" s="653"/>
      <c r="R25" s="654"/>
      <c r="S25" s="37"/>
      <c r="T25" s="37"/>
      <c r="U25" s="56" t="s">
        <v>26</v>
      </c>
      <c r="V25" s="59" t="s">
        <v>25</v>
      </c>
      <c r="W25" s="52" t="s">
        <v>30</v>
      </c>
      <c r="X25" s="57" t="s">
        <v>31</v>
      </c>
      <c r="Y25" s="28"/>
      <c r="Z25" s="28"/>
      <c r="AA25" s="28"/>
      <c r="AB25" s="28"/>
      <c r="AC25" s="28"/>
      <c r="AD25" s="28"/>
      <c r="AE25" s="28"/>
      <c r="AF25" s="28"/>
      <c r="AG25" s="28"/>
      <c r="AH25" s="28"/>
      <c r="AI25" s="28"/>
      <c r="AJ25" s="28"/>
      <c r="AK25" s="28"/>
    </row>
    <row r="26" spans="1:37" ht="19.5" customHeight="1" thickBot="1">
      <c r="A26" s="49" t="s">
        <v>48</v>
      </c>
      <c r="B26" s="534"/>
      <c r="C26" s="624"/>
      <c r="D26" s="661">
        <v>3</v>
      </c>
      <c r="E26" s="24" t="s">
        <v>32</v>
      </c>
      <c r="F26" s="176"/>
      <c r="G26" s="204">
        <f>IF($F26="","",VLOOKUP($F26,'選手一覧'!$A$1:$L$100,2,FALSE))</f>
      </c>
      <c r="H26" s="205">
        <f>IF($F26="","",VLOOKUP($F26,'選手一覧'!$A$1:$L$100,3,FALSE))</f>
      </c>
      <c r="I26" s="634">
        <f>IF($F26="","",VLOOKUP($F26,'選手一覧'!$A$1:$L$100,7,FALSE))</f>
      </c>
      <c r="J26" s="635"/>
      <c r="K26" s="636"/>
      <c r="L26" s="185">
        <f>IF(F26="","",VLOOKUP((DATEDIF(I26,DATE($N$6,4,1),"Y")),'年齢対応表'!$A$1:$B$3,2,FALSE))</f>
      </c>
      <c r="M26" s="637"/>
      <c r="N26" s="19"/>
      <c r="O26" s="639"/>
      <c r="P26" s="20"/>
      <c r="Q26" s="641"/>
      <c r="R26" s="642"/>
      <c r="S26" s="37"/>
      <c r="T26" s="71" t="s">
        <v>61</v>
      </c>
      <c r="U26" s="53" t="s">
        <v>27</v>
      </c>
      <c r="V26" s="58" t="s">
        <v>26</v>
      </c>
      <c r="W26" s="54" t="s">
        <v>25</v>
      </c>
      <c r="X26" s="55" t="s">
        <v>43</v>
      </c>
      <c r="Y26" s="28"/>
      <c r="Z26" s="28"/>
      <c r="AA26" s="28"/>
      <c r="AB26" s="28"/>
      <c r="AC26" s="28"/>
      <c r="AD26" s="28"/>
      <c r="AE26" s="28"/>
      <c r="AF26" s="28"/>
      <c r="AG26" s="28"/>
      <c r="AH26" s="28"/>
      <c r="AI26" s="28"/>
      <c r="AJ26" s="28"/>
      <c r="AK26" s="28"/>
    </row>
    <row r="27" spans="1:37" ht="19.5" customHeight="1" thickBot="1">
      <c r="A27" s="49" t="s">
        <v>49</v>
      </c>
      <c r="B27" s="534"/>
      <c r="C27" s="625"/>
      <c r="D27" s="626"/>
      <c r="E27" s="25" t="s">
        <v>34</v>
      </c>
      <c r="F27" s="177"/>
      <c r="G27" s="206">
        <f>IF($F27="","",VLOOKUP($F27,'選手一覧'!$A$1:$L$100,2,FALSE))</f>
      </c>
      <c r="H27" s="207">
        <f>IF($F27="","",VLOOKUP($F27,'選手一覧'!$A$1:$L$100,3,FALSE))</f>
      </c>
      <c r="I27" s="687">
        <f>IF($F27="","",VLOOKUP($F27,'選手一覧'!$A$1:$L$100,7,FALSE))</f>
      </c>
      <c r="J27" s="688"/>
      <c r="K27" s="689"/>
      <c r="L27" s="186">
        <f>IF(F27="","",VLOOKUP((DATEDIF(I27,DATE($N$6,4,1),"Y")),'年齢対応表'!$A$1:$B$3,2,FALSE))</f>
      </c>
      <c r="M27" s="638"/>
      <c r="N27" s="22"/>
      <c r="O27" s="640"/>
      <c r="P27" s="23"/>
      <c r="Q27" s="646"/>
      <c r="R27" s="647"/>
      <c r="S27" s="37"/>
      <c r="T27" s="37"/>
      <c r="U27" s="56" t="s">
        <v>28</v>
      </c>
      <c r="V27" s="59" t="s">
        <v>27</v>
      </c>
      <c r="W27" s="52" t="s">
        <v>26</v>
      </c>
      <c r="X27" s="57" t="s">
        <v>42</v>
      </c>
      <c r="Y27" s="28"/>
      <c r="Z27" s="28"/>
      <c r="AA27" s="28"/>
      <c r="AB27" s="28"/>
      <c r="AC27" s="28"/>
      <c r="AD27" s="28"/>
      <c r="AE27" s="28"/>
      <c r="AF27" s="28"/>
      <c r="AG27" s="28"/>
      <c r="AH27" s="28"/>
      <c r="AI27" s="28"/>
      <c r="AJ27" s="28"/>
      <c r="AK27" s="28"/>
    </row>
    <row r="28" spans="1:37" ht="19.5" customHeight="1" thickBot="1">
      <c r="A28" s="49" t="s">
        <v>50</v>
      </c>
      <c r="B28" s="534"/>
      <c r="C28" s="613"/>
      <c r="D28" s="615">
        <v>4</v>
      </c>
      <c r="E28" s="44" t="s">
        <v>32</v>
      </c>
      <c r="F28" s="178"/>
      <c r="G28" s="208">
        <f>IF($F28="","",VLOOKUP($F28,'選手一覧'!$A$1:$L$100,2,FALSE))</f>
      </c>
      <c r="H28" s="209">
        <f>IF($F28="","",VLOOKUP($F28,'選手一覧'!$A$1:$L$100,3,FALSE))</f>
      </c>
      <c r="I28" s="681">
        <f>IF($F28="","",VLOOKUP($F28,'選手一覧'!$A$1:$L$100,7,FALSE))</f>
      </c>
      <c r="J28" s="682"/>
      <c r="K28" s="683"/>
      <c r="L28" s="187">
        <f>IF(F28="","",VLOOKUP((DATEDIF(I28,DATE($N$6,4,1),"Y")),'年齢対応表'!$A$1:$B$3,2,FALSE))</f>
      </c>
      <c r="M28" s="620"/>
      <c r="N28" s="39"/>
      <c r="O28" s="622"/>
      <c r="P28" s="40"/>
      <c r="Q28" s="627"/>
      <c r="R28" s="628"/>
      <c r="S28" s="37"/>
      <c r="T28" s="37"/>
      <c r="U28" s="53" t="s">
        <v>29</v>
      </c>
      <c r="V28" s="58" t="s">
        <v>31</v>
      </c>
      <c r="W28" s="54" t="s">
        <v>31</v>
      </c>
      <c r="X28" s="55" t="s">
        <v>31</v>
      </c>
      <c r="Y28" s="28"/>
      <c r="Z28" s="28"/>
      <c r="AA28" s="28"/>
      <c r="AB28" s="28"/>
      <c r="AC28" s="28"/>
      <c r="AD28" s="28"/>
      <c r="AE28" s="28"/>
      <c r="AF28" s="28"/>
      <c r="AG28" s="28"/>
      <c r="AH28" s="28"/>
      <c r="AI28" s="28"/>
      <c r="AJ28" s="28"/>
      <c r="AK28" s="28"/>
    </row>
    <row r="29" spans="1:37" ht="19.5" customHeight="1">
      <c r="A29" s="49" t="s">
        <v>51</v>
      </c>
      <c r="B29" s="534"/>
      <c r="C29" s="648"/>
      <c r="D29" s="649"/>
      <c r="E29" s="45" t="s">
        <v>34</v>
      </c>
      <c r="F29" s="179"/>
      <c r="G29" s="210">
        <f>IF($F29="","",VLOOKUP($F29,'選手一覧'!$A$1:$L$100,2,FALSE))</f>
      </c>
      <c r="H29" s="211">
        <f>IF($F29="","",VLOOKUP($F29,'選手一覧'!$A$1:$L$100,3,FALSE))</f>
      </c>
      <c r="I29" s="691">
        <f>IF($F29="","",VLOOKUP($F29,'選手一覧'!$A$1:$L$100,7,FALSE))</f>
      </c>
      <c r="J29" s="692"/>
      <c r="K29" s="693"/>
      <c r="L29" s="188">
        <f>IF(F29="","",VLOOKUP((DATEDIF(I29,DATE($N$6,4,1),"Y")),'年齢対応表'!$A$1:$B$3,2,FALSE))</f>
      </c>
      <c r="M29" s="620"/>
      <c r="N29" s="42"/>
      <c r="O29" s="622"/>
      <c r="P29" s="43"/>
      <c r="Q29" s="653"/>
      <c r="R29" s="654"/>
      <c r="S29" s="37"/>
      <c r="T29" s="37"/>
      <c r="U29" s="719" t="s">
        <v>41</v>
      </c>
      <c r="V29" s="719"/>
      <c r="W29" s="719"/>
      <c r="X29" s="68" t="s">
        <v>56</v>
      </c>
      <c r="Y29" s="28"/>
      <c r="Z29" s="28"/>
      <c r="AA29" s="28"/>
      <c r="AB29" s="28"/>
      <c r="AC29" s="28"/>
      <c r="AD29" s="28"/>
      <c r="AE29" s="28"/>
      <c r="AF29" s="28"/>
      <c r="AG29" s="28"/>
      <c r="AH29" s="28"/>
      <c r="AI29" s="28"/>
      <c r="AJ29" s="28"/>
      <c r="AK29" s="28"/>
    </row>
    <row r="30" spans="1:37" ht="19.5" customHeight="1">
      <c r="A30" s="49" t="s">
        <v>52</v>
      </c>
      <c r="B30" s="534"/>
      <c r="C30" s="624"/>
      <c r="D30" s="626">
        <v>5</v>
      </c>
      <c r="E30" s="18" t="s">
        <v>32</v>
      </c>
      <c r="F30" s="172"/>
      <c r="G30" s="196">
        <f>IF($F30="","",VLOOKUP($F30,'選手一覧'!$A$1:$L$100,2,FALSE))</f>
      </c>
      <c r="H30" s="197">
        <f>IF($F30="","",VLOOKUP($F30,'選手一覧'!$A$1:$L$100,3,FALSE))</f>
      </c>
      <c r="I30" s="634">
        <f>IF($F30="","",VLOOKUP($F30,'選手一覧'!$A$1:$L$100,7,FALSE))</f>
      </c>
      <c r="J30" s="635"/>
      <c r="K30" s="636"/>
      <c r="L30" s="181">
        <f>IF(F30="","",VLOOKUP((DATEDIF(I30,DATE($N$6,4,1),"Y")),'年齢対応表'!$A$1:$B$3,2,FALSE))</f>
      </c>
      <c r="M30" s="637"/>
      <c r="N30" s="19"/>
      <c r="O30" s="639"/>
      <c r="P30" s="20"/>
      <c r="Q30" s="641"/>
      <c r="R30" s="642"/>
      <c r="S30" s="37"/>
      <c r="T30" s="37"/>
      <c r="U30" s="51"/>
      <c r="V30" s="51"/>
      <c r="W30" s="51"/>
      <c r="X30" s="69" t="s">
        <v>57</v>
      </c>
      <c r="Y30" s="28"/>
      <c r="Z30" s="28"/>
      <c r="AA30" s="28"/>
      <c r="AB30" s="28"/>
      <c r="AC30" s="28"/>
      <c r="AD30" s="28"/>
      <c r="AE30" s="28"/>
      <c r="AF30" s="28"/>
      <c r="AG30" s="28"/>
      <c r="AH30" s="28"/>
      <c r="AI30" s="28"/>
      <c r="AJ30" s="28"/>
      <c r="AK30" s="28"/>
    </row>
    <row r="31" spans="1:37" ht="19.5" customHeight="1">
      <c r="A31" s="49"/>
      <c r="B31" s="534"/>
      <c r="C31" s="625"/>
      <c r="D31" s="626"/>
      <c r="E31" s="25" t="s">
        <v>34</v>
      </c>
      <c r="F31" s="177"/>
      <c r="G31" s="206">
        <f>IF($F31="","",VLOOKUP($F31,'選手一覧'!$A$1:$L$100,2,FALSE))</f>
      </c>
      <c r="H31" s="207">
        <f>IF($F31="","",VLOOKUP($F31,'選手一覧'!$A$1:$L$100,3,FALSE))</f>
      </c>
      <c r="I31" s="687">
        <f>IF($F31="","",VLOOKUP($F31,'選手一覧'!$A$1:$L$100,7,FALSE))</f>
      </c>
      <c r="J31" s="688"/>
      <c r="K31" s="689"/>
      <c r="L31" s="186">
        <f>IF(F31="","",VLOOKUP((DATEDIF(I31,DATE($N$6,4,1),"Y")),'年齢対応表'!$A$1:$B$3,2,FALSE))</f>
      </c>
      <c r="M31" s="638"/>
      <c r="N31" s="22"/>
      <c r="O31" s="640"/>
      <c r="P31" s="23"/>
      <c r="Q31" s="646"/>
      <c r="R31" s="647"/>
      <c r="S31" s="37"/>
      <c r="T31" s="37"/>
      <c r="U31" s="28"/>
      <c r="V31" s="28"/>
      <c r="W31" s="28"/>
      <c r="X31" s="28"/>
      <c r="Y31" s="28"/>
      <c r="Z31" s="28"/>
      <c r="AA31" s="28"/>
      <c r="AB31" s="28"/>
      <c r="AC31" s="28"/>
      <c r="AD31" s="28"/>
      <c r="AE31" s="28"/>
      <c r="AF31" s="28"/>
      <c r="AG31" s="28"/>
      <c r="AH31" s="28"/>
      <c r="AI31" s="28"/>
      <c r="AJ31" s="28"/>
      <c r="AK31" s="28"/>
    </row>
    <row r="32" spans="1:37" ht="19.5" customHeight="1">
      <c r="A32" s="49"/>
      <c r="B32" s="534"/>
      <c r="C32" s="613"/>
      <c r="D32" s="615">
        <v>6</v>
      </c>
      <c r="E32" s="44" t="s">
        <v>32</v>
      </c>
      <c r="F32" s="178"/>
      <c r="G32" s="208">
        <f>IF($F32="","",VLOOKUP($F32,'選手一覧'!$A$1:$L$100,2,FALSE))</f>
      </c>
      <c r="H32" s="209">
        <f>IF($F32="","",VLOOKUP($F32,'選手一覧'!$A$1:$L$100,3,FALSE))</f>
      </c>
      <c r="I32" s="681">
        <f>IF($F32="","",VLOOKUP($F32,'選手一覧'!$A$1:$L$100,7,FALSE))</f>
      </c>
      <c r="J32" s="682"/>
      <c r="K32" s="683"/>
      <c r="L32" s="187">
        <f>IF(F32="","",VLOOKUP((DATEDIF(I32,DATE($N$6,4,1),"Y")),'年齢対応表'!$A$1:$B$3,2,FALSE))</f>
      </c>
      <c r="M32" s="620"/>
      <c r="N32" s="39"/>
      <c r="O32" s="622"/>
      <c r="P32" s="40"/>
      <c r="Q32" s="627"/>
      <c r="R32" s="628"/>
      <c r="S32" s="37"/>
      <c r="T32" s="37"/>
      <c r="U32" s="28"/>
      <c r="V32" s="28"/>
      <c r="W32" s="28"/>
      <c r="X32" s="28"/>
      <c r="Y32" s="28"/>
      <c r="Z32" s="28"/>
      <c r="AA32" s="28"/>
      <c r="AB32" s="28"/>
      <c r="AC32" s="28"/>
      <c r="AD32" s="28"/>
      <c r="AE32" s="28"/>
      <c r="AF32" s="28"/>
      <c r="AG32" s="28"/>
      <c r="AH32" s="28"/>
      <c r="AI32" s="28"/>
      <c r="AJ32" s="28"/>
      <c r="AK32" s="28"/>
    </row>
    <row r="33" spans="1:37" ht="19.5" customHeight="1">
      <c r="A33" s="49"/>
      <c r="B33" s="534"/>
      <c r="C33" s="648"/>
      <c r="D33" s="649"/>
      <c r="E33" s="45" t="s">
        <v>34</v>
      </c>
      <c r="F33" s="179"/>
      <c r="G33" s="210">
        <f>IF($F33="","",VLOOKUP($F33,'選手一覧'!$A$1:$L$100,2,FALSE))</f>
      </c>
      <c r="H33" s="211">
        <f>IF($F33="","",VLOOKUP($F33,'選手一覧'!$A$1:$L$100,3,FALSE))</f>
      </c>
      <c r="I33" s="691">
        <f>IF($F33="","",VLOOKUP($F33,'選手一覧'!$A$1:$L$100,7,FALSE))</f>
      </c>
      <c r="J33" s="692"/>
      <c r="K33" s="693"/>
      <c r="L33" s="188">
        <f>IF(F33="","",VLOOKUP((DATEDIF(I33,DATE($N$6,4,1),"Y")),'年齢対応表'!$A$1:$B$3,2,FALSE))</f>
      </c>
      <c r="M33" s="620"/>
      <c r="N33" s="42"/>
      <c r="O33" s="622"/>
      <c r="P33" s="43"/>
      <c r="Q33" s="653"/>
      <c r="R33" s="654"/>
      <c r="S33" s="37"/>
      <c r="T33" s="37"/>
      <c r="U33" s="28"/>
      <c r="V33" s="28"/>
      <c r="W33" s="28"/>
      <c r="X33" s="28"/>
      <c r="Y33" s="28"/>
      <c r="Z33" s="28"/>
      <c r="AA33" s="28"/>
      <c r="AB33" s="28"/>
      <c r="AC33" s="28"/>
      <c r="AD33" s="28"/>
      <c r="AE33" s="28"/>
      <c r="AF33" s="28"/>
      <c r="AG33" s="28"/>
      <c r="AH33" s="28"/>
      <c r="AI33" s="28"/>
      <c r="AJ33" s="28"/>
      <c r="AK33" s="28"/>
    </row>
    <row r="34" spans="1:37" ht="19.5" customHeight="1">
      <c r="A34" s="49"/>
      <c r="B34" s="534"/>
      <c r="C34" s="624"/>
      <c r="D34" s="626">
        <v>7</v>
      </c>
      <c r="E34" s="18" t="s">
        <v>32</v>
      </c>
      <c r="F34" s="172"/>
      <c r="G34" s="196">
        <f>IF($F34="","",VLOOKUP($F34,'選手一覧'!$A$1:$L$100,2,FALSE))</f>
      </c>
      <c r="H34" s="197">
        <f>IF($F34="","",VLOOKUP($F34,'選手一覧'!$A$1:$L$100,3,FALSE))</f>
      </c>
      <c r="I34" s="634">
        <f>IF($F34="","",VLOOKUP($F34,'選手一覧'!$A$1:$L$100,7,FALSE))</f>
      </c>
      <c r="J34" s="635"/>
      <c r="K34" s="636"/>
      <c r="L34" s="181">
        <f>IF(F34="","",VLOOKUP((DATEDIF(I34,DATE($N$6,4,1),"Y")),'年齢対応表'!$A$1:$B$3,2,FALSE))</f>
      </c>
      <c r="M34" s="637"/>
      <c r="N34" s="19"/>
      <c r="O34" s="639"/>
      <c r="P34" s="20"/>
      <c r="Q34" s="641"/>
      <c r="R34" s="642"/>
      <c r="S34" s="37"/>
      <c r="T34" s="37"/>
      <c r="U34" s="28"/>
      <c r="V34" s="28"/>
      <c r="W34" s="28"/>
      <c r="X34" s="28"/>
      <c r="Y34" s="28"/>
      <c r="Z34" s="28"/>
      <c r="AA34" s="28"/>
      <c r="AB34" s="28"/>
      <c r="AC34" s="28"/>
      <c r="AD34" s="28"/>
      <c r="AE34" s="28"/>
      <c r="AF34" s="28"/>
      <c r="AG34" s="28"/>
      <c r="AH34" s="28"/>
      <c r="AI34" s="28"/>
      <c r="AJ34" s="28"/>
      <c r="AK34" s="28"/>
    </row>
    <row r="35" spans="1:37" ht="19.5" customHeight="1">
      <c r="A35" s="49"/>
      <c r="B35" s="534"/>
      <c r="C35" s="625"/>
      <c r="D35" s="626"/>
      <c r="E35" s="25" t="s">
        <v>34</v>
      </c>
      <c r="F35" s="177"/>
      <c r="G35" s="206">
        <f>IF($F35="","",VLOOKUP($F35,'選手一覧'!$A$1:$L$100,2,FALSE))</f>
      </c>
      <c r="H35" s="207">
        <f>IF($F35="","",VLOOKUP($F35,'選手一覧'!$A$1:$L$100,3,FALSE))</f>
      </c>
      <c r="I35" s="687">
        <f>IF($F35="","",VLOOKUP($F35,'選手一覧'!$A$1:$L$100,7,FALSE))</f>
      </c>
      <c r="J35" s="688"/>
      <c r="K35" s="689"/>
      <c r="L35" s="186">
        <f>IF(F35="","",VLOOKUP((DATEDIF(I35,DATE($N$6,4,1),"Y")),'年齢対応表'!$A$1:$B$3,2,FALSE))</f>
      </c>
      <c r="M35" s="638"/>
      <c r="N35" s="22"/>
      <c r="O35" s="640"/>
      <c r="P35" s="23"/>
      <c r="Q35" s="646"/>
      <c r="R35" s="647"/>
      <c r="S35" s="37"/>
      <c r="T35" s="37"/>
      <c r="U35" s="28"/>
      <c r="V35" s="28"/>
      <c r="W35" s="28"/>
      <c r="X35" s="28"/>
      <c r="Y35" s="28"/>
      <c r="Z35" s="28"/>
      <c r="AA35" s="28"/>
      <c r="AB35" s="28"/>
      <c r="AC35" s="28"/>
      <c r="AD35" s="28"/>
      <c r="AE35" s="28"/>
      <c r="AF35" s="28"/>
      <c r="AG35" s="28"/>
      <c r="AH35" s="28"/>
      <c r="AI35" s="28"/>
      <c r="AJ35" s="28"/>
      <c r="AK35" s="28"/>
    </row>
    <row r="36" spans="1:37" ht="19.5" customHeight="1">
      <c r="A36" s="49"/>
      <c r="B36" s="534"/>
      <c r="C36" s="613"/>
      <c r="D36" s="615">
        <v>8</v>
      </c>
      <c r="E36" s="44" t="s">
        <v>32</v>
      </c>
      <c r="F36" s="178"/>
      <c r="G36" s="208">
        <f>IF($F36="","",VLOOKUP($F36,'選手一覧'!$A$1:$L$100,2,FALSE))</f>
      </c>
      <c r="H36" s="209">
        <f>IF($F36="","",VLOOKUP($F36,'選手一覧'!$A$1:$L$100,3,FALSE))</f>
      </c>
      <c r="I36" s="681">
        <f>IF($F36="","",VLOOKUP($F36,'選手一覧'!$A$1:$L$100,7,FALSE))</f>
      </c>
      <c r="J36" s="682"/>
      <c r="K36" s="683"/>
      <c r="L36" s="187">
        <f>IF(F36="","",VLOOKUP((DATEDIF(I36,DATE($N$6,4,1),"Y")),'年齢対応表'!$A$1:$B$3,2,FALSE))</f>
      </c>
      <c r="M36" s="620"/>
      <c r="N36" s="39"/>
      <c r="O36" s="622"/>
      <c r="P36" s="40"/>
      <c r="Q36" s="627"/>
      <c r="R36" s="628"/>
      <c r="S36" s="37"/>
      <c r="T36" s="37"/>
      <c r="U36" s="28"/>
      <c r="V36" s="28"/>
      <c r="W36" s="28"/>
      <c r="X36" s="28"/>
      <c r="Y36" s="28"/>
      <c r="Z36" s="28"/>
      <c r="AA36" s="28"/>
      <c r="AB36" s="28"/>
      <c r="AC36" s="28"/>
      <c r="AD36" s="28"/>
      <c r="AE36" s="28"/>
      <c r="AF36" s="28"/>
      <c r="AG36" s="28"/>
      <c r="AH36" s="28"/>
      <c r="AI36" s="28"/>
      <c r="AJ36" s="28"/>
      <c r="AK36" s="28"/>
    </row>
    <row r="37" spans="1:37" ht="19.5" customHeight="1" thickBot="1">
      <c r="A37" s="49"/>
      <c r="B37" s="535"/>
      <c r="C37" s="614"/>
      <c r="D37" s="616"/>
      <c r="E37" s="46" t="s">
        <v>34</v>
      </c>
      <c r="F37" s="180"/>
      <c r="G37" s="212">
        <f>IF($F37="","",VLOOKUP($F37,'選手一覧'!$A$1:$L$100,2,FALSE))</f>
      </c>
      <c r="H37" s="213">
        <f>IF($F37="","",VLOOKUP($F37,'選手一覧'!$A$1:$L$100,3,FALSE))</f>
      </c>
      <c r="I37" s="684">
        <f>IF($F37="","",VLOOKUP($F37,'選手一覧'!$A$1:$L$100,7,FALSE))</f>
      </c>
      <c r="J37" s="685"/>
      <c r="K37" s="686"/>
      <c r="L37" s="189">
        <f>IF(F37="","",VLOOKUP((DATEDIF(I37,DATE($N$6,4,1),"Y")),'年齢対応表'!$A$1:$B$3,2,FALSE))</f>
      </c>
      <c r="M37" s="621"/>
      <c r="N37" s="47"/>
      <c r="O37" s="623"/>
      <c r="P37" s="48"/>
      <c r="Q37" s="632"/>
      <c r="R37" s="633"/>
      <c r="S37" s="37"/>
      <c r="T37" s="37"/>
      <c r="U37" s="28"/>
      <c r="V37" s="28"/>
      <c r="W37" s="28"/>
      <c r="X37" s="28"/>
      <c r="Y37" s="28"/>
      <c r="Z37" s="28"/>
      <c r="AA37" s="28"/>
      <c r="AB37" s="28"/>
      <c r="AC37" s="28"/>
      <c r="AD37" s="28"/>
      <c r="AE37" s="28"/>
      <c r="AF37" s="28"/>
      <c r="AG37" s="28"/>
      <c r="AH37" s="28"/>
      <c r="AI37" s="28"/>
      <c r="AJ37" s="28"/>
      <c r="AK37" s="28"/>
    </row>
    <row r="38" spans="1:37" ht="13.5">
      <c r="A38" s="49"/>
      <c r="D38" s="1"/>
      <c r="E38" s="1"/>
      <c r="F38" s="1"/>
      <c r="G38" s="1"/>
      <c r="S38" s="28"/>
      <c r="T38" s="28"/>
      <c r="U38" s="28"/>
      <c r="V38" s="28"/>
      <c r="W38" s="28"/>
      <c r="X38" s="28"/>
      <c r="Y38" s="28"/>
      <c r="Z38" s="28"/>
      <c r="AA38" s="28"/>
      <c r="AB38" s="28"/>
      <c r="AC38" s="28"/>
      <c r="AD38" s="28"/>
      <c r="AE38" s="28"/>
      <c r="AF38" s="28"/>
      <c r="AG38" s="28"/>
      <c r="AH38" s="28"/>
      <c r="AI38" s="28"/>
      <c r="AJ38" s="28"/>
      <c r="AK38" s="28"/>
    </row>
    <row r="39" spans="1:37" ht="23.25" customHeight="1">
      <c r="A39" s="49"/>
      <c r="B39" s="3" t="s">
        <v>10</v>
      </c>
      <c r="C39" s="3"/>
      <c r="E39" s="1"/>
      <c r="F39" s="1"/>
      <c r="G39" s="1"/>
      <c r="S39" s="28"/>
      <c r="T39" s="28"/>
      <c r="U39" s="28"/>
      <c r="V39" s="28"/>
      <c r="W39" s="28"/>
      <c r="X39" s="28"/>
      <c r="Y39" s="28"/>
      <c r="Z39" s="28"/>
      <c r="AA39" s="28"/>
      <c r="AB39" s="28"/>
      <c r="AC39" s="28"/>
      <c r="AD39" s="28"/>
      <c r="AE39" s="28"/>
      <c r="AF39" s="28"/>
      <c r="AG39" s="28"/>
      <c r="AH39" s="28"/>
      <c r="AI39" s="28"/>
      <c r="AJ39" s="28"/>
      <c r="AK39" s="28"/>
    </row>
    <row r="40" spans="1:37" ht="27" customHeight="1">
      <c r="A40" s="49"/>
      <c r="D40" s="70" t="s">
        <v>11</v>
      </c>
      <c r="E40" s="98"/>
      <c r="F40" s="98"/>
      <c r="G40" s="1"/>
      <c r="M40" s="10"/>
      <c r="N40" s="717"/>
      <c r="O40" s="717"/>
      <c r="P40" s="717"/>
      <c r="Q40" s="3" t="s">
        <v>12</v>
      </c>
      <c r="S40" s="28"/>
      <c r="T40" s="28"/>
      <c r="U40" s="28"/>
      <c r="V40" s="28"/>
      <c r="W40" s="28"/>
      <c r="X40" s="28"/>
      <c r="Y40" s="28"/>
      <c r="Z40" s="28"/>
      <c r="AA40" s="28"/>
      <c r="AB40" s="28"/>
      <c r="AC40" s="28"/>
      <c r="AD40" s="28"/>
      <c r="AE40" s="28"/>
      <c r="AF40" s="28"/>
      <c r="AG40" s="28"/>
      <c r="AH40" s="28"/>
      <c r="AI40" s="28"/>
      <c r="AJ40" s="28"/>
      <c r="AK40" s="28"/>
    </row>
    <row r="41" spans="1:37" ht="27" customHeight="1">
      <c r="A41" s="49"/>
      <c r="M41" s="10"/>
      <c r="N41" s="718"/>
      <c r="O41" s="718"/>
      <c r="P41" s="718"/>
      <c r="Q41" s="1" t="s">
        <v>5</v>
      </c>
      <c r="S41" s="28"/>
      <c r="T41" s="28"/>
      <c r="U41" s="28"/>
      <c r="V41" s="28"/>
      <c r="W41" s="28"/>
      <c r="X41" s="28"/>
      <c r="Y41" s="28"/>
      <c r="Z41" s="28"/>
      <c r="AA41" s="28"/>
      <c r="AB41" s="28"/>
      <c r="AC41" s="28"/>
      <c r="AD41" s="28"/>
      <c r="AE41" s="28"/>
      <c r="AF41" s="28"/>
      <c r="AG41" s="28"/>
      <c r="AH41" s="28"/>
      <c r="AI41" s="28"/>
      <c r="AJ41" s="28"/>
      <c r="AK41" s="28"/>
    </row>
    <row r="42" spans="1:37" ht="13.5" customHeight="1">
      <c r="A42" s="49"/>
      <c r="B42" s="28"/>
      <c r="C42" s="28"/>
      <c r="D42" s="30"/>
      <c r="E42" s="30"/>
      <c r="F42" s="30"/>
      <c r="G42" s="30"/>
      <c r="H42" s="28"/>
      <c r="I42" s="28"/>
      <c r="J42" s="28"/>
      <c r="K42" s="28"/>
      <c r="L42" s="28"/>
      <c r="M42" s="31"/>
      <c r="N42" s="31"/>
      <c r="O42" s="31"/>
      <c r="P42" s="31"/>
      <c r="Q42" s="28"/>
      <c r="R42" s="28"/>
      <c r="S42" s="28"/>
      <c r="T42" s="28"/>
      <c r="U42" s="28"/>
      <c r="V42" s="28"/>
      <c r="W42" s="28"/>
      <c r="X42" s="28"/>
      <c r="Y42" s="28"/>
      <c r="Z42" s="28"/>
      <c r="AA42" s="28"/>
      <c r="AB42" s="28"/>
      <c r="AC42" s="28"/>
      <c r="AD42" s="28"/>
      <c r="AE42" s="28"/>
      <c r="AF42" s="28"/>
      <c r="AG42" s="28"/>
      <c r="AH42" s="28"/>
      <c r="AI42" s="28"/>
      <c r="AJ42" s="28"/>
      <c r="AK42" s="28"/>
    </row>
    <row r="43" spans="1:37" ht="13.5">
      <c r="A43" s="28"/>
      <c r="B43" s="28"/>
      <c r="C43" s="28"/>
      <c r="D43" s="30"/>
      <c r="E43" s="30"/>
      <c r="F43" s="30"/>
      <c r="G43" s="30"/>
      <c r="H43" s="28"/>
      <c r="I43" s="28"/>
      <c r="J43" s="28"/>
      <c r="K43" s="28"/>
      <c r="L43" s="28"/>
      <c r="M43" s="31"/>
      <c r="N43" s="31"/>
      <c r="O43" s="31"/>
      <c r="P43" s="31"/>
      <c r="Q43" s="28"/>
      <c r="R43" s="28"/>
      <c r="S43" s="28"/>
      <c r="T43" s="28"/>
      <c r="U43" s="28"/>
      <c r="V43" s="28"/>
      <c r="W43" s="28"/>
      <c r="X43" s="28"/>
      <c r="Y43" s="28"/>
      <c r="Z43" s="28"/>
      <c r="AA43" s="28"/>
      <c r="AB43" s="28"/>
      <c r="AC43" s="28"/>
      <c r="AD43" s="28"/>
      <c r="AE43" s="28"/>
      <c r="AF43" s="28"/>
      <c r="AG43" s="28"/>
      <c r="AH43" s="28"/>
      <c r="AI43" s="28"/>
      <c r="AJ43" s="28"/>
      <c r="AK43" s="28"/>
    </row>
    <row r="44" spans="1:37" ht="13.5">
      <c r="A44" s="28"/>
      <c r="B44" s="28"/>
      <c r="C44" s="28"/>
      <c r="D44" s="30"/>
      <c r="E44" s="30"/>
      <c r="F44" s="30"/>
      <c r="G44" s="30"/>
      <c r="H44" s="28"/>
      <c r="I44" s="28"/>
      <c r="J44" s="28"/>
      <c r="K44" s="28"/>
      <c r="L44" s="28"/>
      <c r="M44" s="31"/>
      <c r="N44" s="31"/>
      <c r="O44" s="31"/>
      <c r="P44" s="31"/>
      <c r="Q44" s="28"/>
      <c r="R44" s="28"/>
      <c r="S44" s="28"/>
      <c r="T44" s="28"/>
      <c r="U44" s="28"/>
      <c r="V44" s="28"/>
      <c r="W44" s="28"/>
      <c r="X44" s="28"/>
      <c r="Y44" s="28"/>
      <c r="Z44" s="28"/>
      <c r="AA44" s="28"/>
      <c r="AB44" s="28"/>
      <c r="AC44" s="28"/>
      <c r="AD44" s="28"/>
      <c r="AE44" s="28"/>
      <c r="AF44" s="28"/>
      <c r="AG44" s="28"/>
      <c r="AH44" s="28"/>
      <c r="AI44" s="28"/>
      <c r="AJ44" s="28"/>
      <c r="AK44" s="28"/>
    </row>
    <row r="45" spans="1:37" ht="13.5">
      <c r="A45" s="28"/>
      <c r="B45" s="28"/>
      <c r="C45" s="28"/>
      <c r="D45" s="30"/>
      <c r="E45" s="30"/>
      <c r="F45" s="30"/>
      <c r="G45" s="30"/>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row>
    <row r="46" spans="1:37" ht="13.5">
      <c r="A46" s="28"/>
      <c r="B46" s="28"/>
      <c r="C46" s="28"/>
      <c r="D46" s="30"/>
      <c r="E46" s="30"/>
      <c r="F46" s="30"/>
      <c r="G46" s="30"/>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row>
    <row r="47" spans="1:37" ht="13.5">
      <c r="A47" s="28"/>
      <c r="B47" s="28"/>
      <c r="C47" s="28"/>
      <c r="D47" s="30"/>
      <c r="E47" s="30"/>
      <c r="F47" s="30"/>
      <c r="G47" s="30"/>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row>
    <row r="48" spans="1:37" ht="13.5">
      <c r="A48" s="28"/>
      <c r="B48" s="28"/>
      <c r="C48" s="28"/>
      <c r="D48" s="30"/>
      <c r="E48" s="30"/>
      <c r="F48" s="30"/>
      <c r="G48" s="30"/>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1:37" ht="13.5">
      <c r="A49" s="28"/>
      <c r="B49" s="28"/>
      <c r="C49" s="28"/>
      <c r="D49" s="30"/>
      <c r="E49" s="30"/>
      <c r="F49" s="30"/>
      <c r="G49" s="30"/>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row>
    <row r="50" spans="1:37" ht="13.5">
      <c r="A50" s="28"/>
      <c r="B50" s="28"/>
      <c r="C50" s="28"/>
      <c r="D50" s="30"/>
      <c r="E50" s="30"/>
      <c r="F50" s="30"/>
      <c r="G50" s="30"/>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row>
    <row r="51" spans="1:37" ht="13.5">
      <c r="A51" s="28"/>
      <c r="B51" s="28"/>
      <c r="C51" s="28"/>
      <c r="D51" s="30"/>
      <c r="E51" s="30"/>
      <c r="F51" s="30"/>
      <c r="G51" s="30"/>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2" spans="1:37" ht="13.5">
      <c r="A52" s="28"/>
      <c r="B52" s="28"/>
      <c r="C52" s="28"/>
      <c r="D52" s="30"/>
      <c r="E52" s="30"/>
      <c r="F52" s="30"/>
      <c r="G52" s="30"/>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ht="13.5">
      <c r="A53" s="28"/>
      <c r="B53" s="28"/>
      <c r="C53" s="28"/>
      <c r="D53" s="29"/>
      <c r="E53" s="29"/>
      <c r="F53" s="29"/>
      <c r="G53" s="29"/>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row>
    <row r="54" spans="1:37" ht="13.5">
      <c r="A54" s="28"/>
      <c r="B54" s="28"/>
      <c r="C54" s="28"/>
      <c r="D54" s="29"/>
      <c r="E54" s="29"/>
      <c r="F54" s="29"/>
      <c r="G54" s="29"/>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row>
    <row r="55" spans="1:37" ht="13.5">
      <c r="A55" s="28"/>
      <c r="B55" s="28"/>
      <c r="C55" s="28"/>
      <c r="D55" s="29"/>
      <c r="E55" s="29"/>
      <c r="F55" s="29"/>
      <c r="G55" s="29"/>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ht="13.5">
      <c r="A56" s="28"/>
      <c r="B56" s="28"/>
      <c r="C56" s="28"/>
      <c r="D56" s="29"/>
      <c r="E56" s="29"/>
      <c r="F56" s="29"/>
      <c r="G56" s="29"/>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row>
    <row r="57" spans="1:37" ht="13.5">
      <c r="A57" s="28"/>
      <c r="B57" s="28"/>
      <c r="C57" s="28"/>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row>
    <row r="58" spans="1:37" ht="13.5">
      <c r="A58" s="28"/>
      <c r="B58" s="28"/>
      <c r="C58" s="28"/>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row>
    <row r="59" spans="1:37" ht="13.5">
      <c r="A59" s="28"/>
      <c r="B59" s="28"/>
      <c r="C59" s="28"/>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1:37" ht="13.5">
      <c r="A60" s="28"/>
      <c r="B60" s="28"/>
      <c r="C60" s="28"/>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1:37" ht="13.5">
      <c r="A61" s="28"/>
      <c r="B61" s="28"/>
      <c r="C61" s="28"/>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row>
    <row r="62" spans="1:37" ht="13.5">
      <c r="A62" s="28"/>
      <c r="B62" s="28"/>
      <c r="C62" s="28"/>
      <c r="D62" s="29"/>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ht="13.5">
      <c r="A63" s="28"/>
      <c r="B63" s="28"/>
      <c r="C63" s="28"/>
      <c r="D63" s="29"/>
      <c r="E63" s="29"/>
      <c r="F63" s="29"/>
      <c r="G63" s="29"/>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ht="13.5">
      <c r="A64" s="28"/>
      <c r="B64" s="28"/>
      <c r="C64" s="28"/>
      <c r="D64" s="29"/>
      <c r="E64" s="29"/>
      <c r="F64" s="29"/>
      <c r="G64" s="29"/>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1:37" ht="13.5">
      <c r="A65" s="28"/>
      <c r="B65" s="28"/>
      <c r="C65" s="28"/>
      <c r="D65" s="29"/>
      <c r="E65" s="29"/>
      <c r="F65" s="29"/>
      <c r="G65" s="29"/>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ht="13.5">
      <c r="A66" s="28"/>
      <c r="B66" s="28"/>
      <c r="C66" s="28"/>
      <c r="D66" s="29"/>
      <c r="E66" s="29"/>
      <c r="F66" s="29"/>
      <c r="G66" s="29"/>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7" spans="1:37" ht="13.5">
      <c r="A67" s="28"/>
      <c r="B67" s="28"/>
      <c r="C67" s="28"/>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row>
    <row r="68" spans="1:37" ht="13.5">
      <c r="A68" s="28"/>
      <c r="B68" s="28"/>
      <c r="C68" s="28"/>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row>
    <row r="69" spans="1:37" ht="13.5">
      <c r="A69" s="28"/>
      <c r="B69" s="28"/>
      <c r="C69" s="28"/>
      <c r="D69" s="29"/>
      <c r="E69" s="29"/>
      <c r="F69" s="29"/>
      <c r="G69" s="29"/>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row>
    <row r="70" spans="1:37" ht="13.5">
      <c r="A70" s="28"/>
      <c r="B70" s="28"/>
      <c r="C70" s="28"/>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row>
    <row r="71" spans="1:37" ht="13.5">
      <c r="A71" s="28"/>
      <c r="B71" s="28"/>
      <c r="C71" s="28"/>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row>
    <row r="72" spans="1:37" ht="13.5">
      <c r="A72" s="28"/>
      <c r="B72" s="28"/>
      <c r="C72" s="28"/>
      <c r="D72" s="29"/>
      <c r="E72" s="29"/>
      <c r="F72" s="29"/>
      <c r="G72" s="29"/>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row>
    <row r="73" spans="1:37" ht="13.5">
      <c r="A73" s="28"/>
      <c r="B73" s="28"/>
      <c r="C73" s="28"/>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row>
    <row r="74" spans="1:37" ht="13.5">
      <c r="A74" s="28"/>
      <c r="B74" s="28"/>
      <c r="C74" s="28"/>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row>
    <row r="75" spans="1:37" ht="13.5">
      <c r="A75" s="28"/>
      <c r="B75" s="28"/>
      <c r="C75" s="28"/>
      <c r="D75" s="29"/>
      <c r="E75" s="29"/>
      <c r="F75" s="29"/>
      <c r="G75" s="29"/>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row>
    <row r="76" spans="1:37" ht="13.5">
      <c r="A76" s="28"/>
      <c r="B76" s="28"/>
      <c r="C76" s="28"/>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row>
    <row r="77" spans="1:37" ht="13.5">
      <c r="A77" s="28"/>
      <c r="B77" s="28"/>
      <c r="C77" s="28"/>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row>
    <row r="78" spans="1:37" ht="13.5">
      <c r="A78" s="28"/>
      <c r="B78" s="28"/>
      <c r="C78" s="28"/>
      <c r="D78" s="29"/>
      <c r="E78" s="29"/>
      <c r="F78" s="29"/>
      <c r="G78" s="29"/>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row>
    <row r="79" spans="1:37" ht="13.5">
      <c r="A79" s="28"/>
      <c r="B79" s="28"/>
      <c r="C79" s="28"/>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row>
    <row r="80" spans="1:37" ht="13.5">
      <c r="A80" s="28"/>
      <c r="B80" s="28"/>
      <c r="C80" s="28"/>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1:37" ht="13.5">
      <c r="A81" s="28"/>
      <c r="B81" s="28"/>
      <c r="C81" s="28"/>
      <c r="D81" s="29"/>
      <c r="E81" s="29"/>
      <c r="F81" s="29"/>
      <c r="G81" s="29"/>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1:37" ht="13.5">
      <c r="A82" s="28"/>
      <c r="B82" s="28"/>
      <c r="C82" s="28"/>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row>
    <row r="83" spans="1:37" ht="13.5">
      <c r="A83" s="28"/>
      <c r="B83" s="28"/>
      <c r="C83" s="28"/>
      <c r="D83" s="29"/>
      <c r="E83" s="29"/>
      <c r="F83" s="29"/>
      <c r="G83" s="29"/>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row>
    <row r="84" spans="1:37" ht="13.5">
      <c r="A84" s="28"/>
      <c r="B84" s="28"/>
      <c r="C84" s="28"/>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row>
    <row r="85" spans="1:37" ht="13.5">
      <c r="A85" s="28"/>
      <c r="B85" s="28"/>
      <c r="C85" s="28"/>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ht="13.5">
      <c r="A86" s="28"/>
      <c r="B86" s="28"/>
      <c r="C86" s="28"/>
      <c r="D86" s="29"/>
      <c r="E86" s="29"/>
      <c r="F86" s="29"/>
      <c r="G86" s="29"/>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1:37" ht="13.5">
      <c r="A87" s="28"/>
      <c r="B87" s="28"/>
      <c r="C87" s="28"/>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row>
    <row r="88" spans="1:37" ht="13.5">
      <c r="A88" s="28"/>
      <c r="B88" s="28"/>
      <c r="C88" s="28"/>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row>
    <row r="89" spans="1:37" ht="13.5">
      <c r="A89" s="28"/>
      <c r="B89" s="28"/>
      <c r="C89" s="28"/>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row>
    <row r="90" spans="1:37" ht="13.5">
      <c r="A90" s="28"/>
      <c r="B90" s="28"/>
      <c r="C90" s="28"/>
      <c r="D90" s="29"/>
      <c r="E90" s="29"/>
      <c r="F90" s="29"/>
      <c r="G90" s="29"/>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1:37" ht="13.5">
      <c r="A91" s="28"/>
      <c r="B91" s="28"/>
      <c r="C91" s="28"/>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1:37" ht="13.5">
      <c r="A92" s="28"/>
      <c r="B92" s="28"/>
      <c r="C92" s="28"/>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1:37" ht="13.5">
      <c r="A93" s="28"/>
      <c r="B93" s="28"/>
      <c r="C93" s="28"/>
      <c r="D93" s="29"/>
      <c r="E93" s="29"/>
      <c r="F93" s="29"/>
      <c r="G93" s="29"/>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1:37" ht="13.5">
      <c r="A94" s="28"/>
      <c r="B94" s="28"/>
      <c r="C94" s="28"/>
      <c r="D94" s="29"/>
      <c r="E94" s="29"/>
      <c r="F94" s="29"/>
      <c r="G94" s="29"/>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1:37" ht="13.5">
      <c r="A95" s="28"/>
      <c r="B95" s="28"/>
      <c r="C95" s="28"/>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1:37" ht="13.5">
      <c r="A96" s="28"/>
      <c r="B96" s="28"/>
      <c r="C96" s="28"/>
      <c r="D96" s="29"/>
      <c r="E96" s="29"/>
      <c r="F96" s="29"/>
      <c r="G96" s="29"/>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sheetData>
  <sheetProtection selectLockedCells="1"/>
  <mergeCells count="92">
    <mergeCell ref="B2:H2"/>
    <mergeCell ref="P2:R2"/>
    <mergeCell ref="B3:G3"/>
    <mergeCell ref="I3:M3"/>
    <mergeCell ref="B6:M6"/>
    <mergeCell ref="B8:D8"/>
    <mergeCell ref="J8:K8"/>
    <mergeCell ref="B9:I9"/>
    <mergeCell ref="J9:N9"/>
    <mergeCell ref="P9:R9"/>
    <mergeCell ref="B12:M12"/>
    <mergeCell ref="O12:P12"/>
    <mergeCell ref="O14:P14"/>
    <mergeCell ref="B15:H15"/>
    <mergeCell ref="I15:O15"/>
    <mergeCell ref="P15:R15"/>
    <mergeCell ref="B16:G16"/>
    <mergeCell ref="I16:M16"/>
    <mergeCell ref="N16:O16"/>
    <mergeCell ref="P16:Q16"/>
    <mergeCell ref="B18:R18"/>
    <mergeCell ref="B21:B37"/>
    <mergeCell ref="I21:K21"/>
    <mergeCell ref="Q21:R21"/>
    <mergeCell ref="C22:C23"/>
    <mergeCell ref="D22:D23"/>
    <mergeCell ref="I22:K22"/>
    <mergeCell ref="M22:M23"/>
    <mergeCell ref="O22:O23"/>
    <mergeCell ref="Q22:R22"/>
    <mergeCell ref="U22:X22"/>
    <mergeCell ref="I23:K23"/>
    <mergeCell ref="Q23:R23"/>
    <mergeCell ref="C24:C25"/>
    <mergeCell ref="D24:D25"/>
    <mergeCell ref="I24:K24"/>
    <mergeCell ref="M24:M25"/>
    <mergeCell ref="O24:O25"/>
    <mergeCell ref="Q24:R24"/>
    <mergeCell ref="I25:K25"/>
    <mergeCell ref="Q25:R25"/>
    <mergeCell ref="C26:C27"/>
    <mergeCell ref="D26:D27"/>
    <mergeCell ref="I26:K26"/>
    <mergeCell ref="M26:M27"/>
    <mergeCell ref="O26:O27"/>
    <mergeCell ref="Q26:R26"/>
    <mergeCell ref="I27:K27"/>
    <mergeCell ref="Q27:R27"/>
    <mergeCell ref="D28:D29"/>
    <mergeCell ref="I28:K28"/>
    <mergeCell ref="M28:M29"/>
    <mergeCell ref="O28:O29"/>
    <mergeCell ref="Q28:R28"/>
    <mergeCell ref="I29:K29"/>
    <mergeCell ref="Q29:R29"/>
    <mergeCell ref="U29:W29"/>
    <mergeCell ref="C30:C31"/>
    <mergeCell ref="D30:D31"/>
    <mergeCell ref="I30:K30"/>
    <mergeCell ref="M30:M31"/>
    <mergeCell ref="O30:O31"/>
    <mergeCell ref="Q30:R30"/>
    <mergeCell ref="I31:K31"/>
    <mergeCell ref="Q31:R31"/>
    <mergeCell ref="C28:C29"/>
    <mergeCell ref="Q35:R35"/>
    <mergeCell ref="C32:C33"/>
    <mergeCell ref="D32:D33"/>
    <mergeCell ref="I32:K32"/>
    <mergeCell ref="M32:M33"/>
    <mergeCell ref="O32:O33"/>
    <mergeCell ref="Q32:R32"/>
    <mergeCell ref="I33:K33"/>
    <mergeCell ref="Q33:R33"/>
    <mergeCell ref="Q36:R36"/>
    <mergeCell ref="I37:K37"/>
    <mergeCell ref="Q37:R37"/>
    <mergeCell ref="C34:C35"/>
    <mergeCell ref="D34:D35"/>
    <mergeCell ref="I34:K34"/>
    <mergeCell ref="M34:M35"/>
    <mergeCell ref="O34:O35"/>
    <mergeCell ref="Q34:R34"/>
    <mergeCell ref="I35:K35"/>
    <mergeCell ref="N40:P40"/>
    <mergeCell ref="N41:P41"/>
    <mergeCell ref="C36:C37"/>
    <mergeCell ref="D36:D37"/>
    <mergeCell ref="I36:K36"/>
    <mergeCell ref="M36:M37"/>
    <mergeCell ref="O36:O37"/>
  </mergeCells>
  <dataValidations count="4">
    <dataValidation type="list" allowBlank="1" showInputMessage="1" showErrorMessage="1" sqref="B12:M13">
      <formula1>$A$12:$A$15</formula1>
    </dataValidation>
    <dataValidation type="list" allowBlank="1" showInputMessage="1" showErrorMessage="1" sqref="O22:O37 M22:M37 C34:C36 C30:C32 C28 C22 C24:C26">
      <formula1>$A$22:$A$23</formula1>
    </dataValidation>
    <dataValidation type="list" allowBlank="1" showInputMessage="1" showErrorMessage="1" sqref="N22:N37 P22:R37">
      <formula1>$A$25:$A$31</formula1>
    </dataValidation>
    <dataValidation type="list" allowBlank="1" showInputMessage="1" showErrorMessage="1" sqref="O12">
      <formula1>$A$2:$A$4</formula1>
    </dataValidation>
  </dataValidations>
  <printOptions horizontalCentered="1" verticalCentered="1"/>
  <pageMargins left="0.5905511811023623" right="0.35433070866141736" top="0.4330708661417323" bottom="0.35433070866141736" header="0.3937007874015748" footer="0.35433070866141736"/>
  <pageSetup horizontalDpi="600" verticalDpi="600" orientation="portrait" paperSize="9" scale="98" r:id="rId1"/>
  <ignoredErrors>
    <ignoredError sqref="G22:L37" unlockedFormula="1"/>
  </ignoredErrors>
</worksheet>
</file>

<file path=xl/worksheets/sheet11.xml><?xml version="1.0" encoding="utf-8"?>
<worksheet xmlns="http://schemas.openxmlformats.org/spreadsheetml/2006/main" xmlns:r="http://schemas.openxmlformats.org/officeDocument/2006/relationships">
  <sheetPr codeName="Sheet5">
    <pageSetUpPr fitToPage="1"/>
  </sheetPr>
  <dimension ref="A1:AK100"/>
  <sheetViews>
    <sheetView showGridLines="0" zoomScaleSheetLayoutView="100" zoomScalePageLayoutView="0" workbookViewId="0" topLeftCell="A1">
      <selection activeCell="T11" sqref="T11"/>
    </sheetView>
  </sheetViews>
  <sheetFormatPr defaultColWidth="9.00390625" defaultRowHeight="13.5"/>
  <cols>
    <col min="1" max="1" width="0.74609375" style="399" customWidth="1"/>
    <col min="2" max="2" width="3.75390625" style="0" customWidth="1"/>
    <col min="3" max="3" width="4.00390625" style="0" customWidth="1"/>
    <col min="4" max="4" width="3.50390625" style="2" customWidth="1"/>
    <col min="5" max="5" width="3.00390625" style="2" customWidth="1"/>
    <col min="6" max="6" width="10.625" style="2" customWidth="1"/>
    <col min="7" max="7" width="7.75390625" style="2" customWidth="1"/>
    <col min="8" max="8" width="7.75390625" style="0" customWidth="1"/>
    <col min="9" max="11" width="3.75390625" style="0" customWidth="1"/>
    <col min="12" max="12" width="3.875" style="0" customWidth="1"/>
    <col min="13" max="13" width="3.50390625" style="0" customWidth="1"/>
    <col min="14" max="14" width="9.25390625" style="0" customWidth="1"/>
    <col min="15" max="15" width="3.50390625" style="0" customWidth="1"/>
    <col min="16" max="16" width="9.25390625" style="0" customWidth="1"/>
    <col min="17" max="17" width="5.25390625" style="0" customWidth="1"/>
    <col min="18" max="18" width="3.625" style="0" customWidth="1"/>
    <col min="19" max="19" width="5.00390625" style="0" customWidth="1"/>
    <col min="20" max="20" width="7.125" style="0" customWidth="1"/>
    <col min="21" max="21" width="8.875" style="0" customWidth="1"/>
    <col min="22" max="22" width="11.50390625" style="0" customWidth="1"/>
    <col min="23" max="23" width="11.25390625" style="0" customWidth="1"/>
    <col min="24" max="24" width="15.125" style="0" customWidth="1"/>
  </cols>
  <sheetData>
    <row r="1" spans="1:37" ht="5.25" customHeight="1" thickBot="1">
      <c r="A1" s="326"/>
      <c r="B1" s="49"/>
      <c r="C1" s="49"/>
      <c r="D1" s="50"/>
      <c r="E1" s="50"/>
      <c r="F1" s="50"/>
      <c r="G1" s="50"/>
      <c r="H1" s="49"/>
      <c r="I1" s="49"/>
      <c r="J1" s="49"/>
      <c r="K1" s="49"/>
      <c r="L1" s="49"/>
      <c r="M1" s="49"/>
      <c r="N1" s="49"/>
      <c r="O1" s="49"/>
      <c r="P1" s="49"/>
      <c r="Q1" s="49"/>
      <c r="R1" s="49"/>
      <c r="S1" s="28"/>
      <c r="T1" s="28"/>
      <c r="U1" s="28"/>
      <c r="V1" s="28"/>
      <c r="W1" s="28"/>
      <c r="X1" s="28"/>
      <c r="Y1" s="28"/>
      <c r="Z1" s="28"/>
      <c r="AA1" s="28"/>
      <c r="AB1" s="28"/>
      <c r="AC1" s="28"/>
      <c r="AD1" s="28"/>
      <c r="AE1" s="28"/>
      <c r="AF1" s="28"/>
      <c r="AG1" s="28"/>
      <c r="AH1" s="28"/>
      <c r="AI1" s="28"/>
      <c r="AJ1" s="28"/>
      <c r="AK1" s="28"/>
    </row>
    <row r="2" spans="1:37" ht="24" customHeight="1" thickBot="1">
      <c r="A2" s="326"/>
      <c r="B2" s="574" t="s">
        <v>308</v>
      </c>
      <c r="C2" s="575"/>
      <c r="D2" s="575"/>
      <c r="E2" s="576"/>
      <c r="F2" s="276"/>
      <c r="G2" s="276"/>
      <c r="H2" s="276"/>
      <c r="I2" s="276"/>
      <c r="J2" s="276"/>
      <c r="K2" s="276"/>
      <c r="L2" s="276"/>
      <c r="N2" s="359"/>
      <c r="P2" s="569">
        <f ca="1">TODAY()</f>
        <v>43144</v>
      </c>
      <c r="Q2" s="569"/>
      <c r="R2" s="569"/>
      <c r="S2" s="32"/>
      <c r="T2" s="400" t="s">
        <v>306</v>
      </c>
      <c r="U2" s="28"/>
      <c r="V2" s="28"/>
      <c r="W2" s="28"/>
      <c r="X2" s="28"/>
      <c r="Y2" s="28"/>
      <c r="Z2" s="28"/>
      <c r="AA2" s="28"/>
      <c r="AB2" s="28"/>
      <c r="AC2" s="28"/>
      <c r="AD2" s="28"/>
      <c r="AE2" s="28"/>
      <c r="AF2" s="28"/>
      <c r="AG2" s="28"/>
      <c r="AH2" s="28"/>
      <c r="AI2" s="28"/>
      <c r="AJ2" s="28"/>
      <c r="AK2" s="28"/>
    </row>
    <row r="3" spans="1:37" ht="21.75" customHeight="1">
      <c r="A3" s="326" t="s">
        <v>116</v>
      </c>
      <c r="B3" s="276"/>
      <c r="C3" s="276"/>
      <c r="D3" s="276"/>
      <c r="E3" s="359" t="s">
        <v>278</v>
      </c>
      <c r="F3" s="276"/>
      <c r="G3" s="276"/>
      <c r="H3" s="276"/>
      <c r="I3" s="276"/>
      <c r="J3" s="276"/>
      <c r="K3" s="276"/>
      <c r="L3" s="276"/>
      <c r="M3" s="395"/>
      <c r="N3" s="394"/>
      <c r="O3" s="394"/>
      <c r="P3" s="394"/>
      <c r="Q3" s="394"/>
      <c r="S3" s="33"/>
      <c r="T3" s="400" t="s">
        <v>307</v>
      </c>
      <c r="U3" s="28"/>
      <c r="V3" s="28"/>
      <c r="W3" s="28"/>
      <c r="X3" s="28"/>
      <c r="Y3" s="28"/>
      <c r="Z3" s="28"/>
      <c r="AA3" s="28"/>
      <c r="AB3" s="28"/>
      <c r="AC3" s="28"/>
      <c r="AD3" s="28"/>
      <c r="AE3" s="28"/>
      <c r="AF3" s="28"/>
      <c r="AG3" s="28"/>
      <c r="AH3" s="28"/>
      <c r="AI3" s="28"/>
      <c r="AJ3" s="28"/>
      <c r="AK3" s="28"/>
    </row>
    <row r="4" spans="1:37" ht="24" customHeight="1">
      <c r="A4" s="326" t="s">
        <v>117</v>
      </c>
      <c r="B4" s="276"/>
      <c r="D4" s="394"/>
      <c r="E4" s="570"/>
      <c r="F4" s="570"/>
      <c r="G4" s="393" t="s">
        <v>14</v>
      </c>
      <c r="H4" s="570"/>
      <c r="I4" s="570"/>
      <c r="J4" s="570" t="s">
        <v>279</v>
      </c>
      <c r="K4" s="570"/>
      <c r="L4" s="276"/>
      <c r="M4" s="276"/>
      <c r="N4" s="394"/>
      <c r="O4" s="394"/>
      <c r="P4" s="394"/>
      <c r="Q4" s="394"/>
      <c r="S4" s="33"/>
      <c r="T4" s="33"/>
      <c r="U4" s="28"/>
      <c r="V4" s="28"/>
      <c r="W4" s="28"/>
      <c r="X4" s="28"/>
      <c r="Y4" s="28"/>
      <c r="Z4" s="28"/>
      <c r="AA4" s="28"/>
      <c r="AB4" s="28"/>
      <c r="AC4" s="28"/>
      <c r="AD4" s="28"/>
      <c r="AE4" s="28"/>
      <c r="AF4" s="28"/>
      <c r="AG4" s="28"/>
      <c r="AH4" s="28"/>
      <c r="AI4" s="28"/>
      <c r="AJ4" s="28"/>
      <c r="AK4" s="28"/>
    </row>
    <row r="5" spans="1:37" ht="18" customHeight="1">
      <c r="A5" s="326"/>
      <c r="B5" s="276"/>
      <c r="C5" s="276"/>
      <c r="D5" s="276"/>
      <c r="E5" s="276"/>
      <c r="F5" s="276"/>
      <c r="G5" s="276"/>
      <c r="H5" s="276"/>
      <c r="I5" s="276"/>
      <c r="J5" s="276"/>
      <c r="K5" s="276"/>
      <c r="L5" s="276"/>
      <c r="M5" s="276"/>
      <c r="N5" s="276"/>
      <c r="O5" s="276"/>
      <c r="P5" s="276"/>
      <c r="Q5" s="276"/>
      <c r="R5" s="276"/>
      <c r="S5" s="34"/>
      <c r="T5" s="35"/>
      <c r="U5" s="36"/>
      <c r="V5" s="28"/>
      <c r="W5" s="28"/>
      <c r="X5" s="28"/>
      <c r="Y5" s="28"/>
      <c r="Z5" s="28"/>
      <c r="AA5" s="28"/>
      <c r="AB5" s="28"/>
      <c r="AC5" s="28"/>
      <c r="AD5" s="28"/>
      <c r="AE5" s="28"/>
      <c r="AF5" s="28"/>
      <c r="AG5" s="28"/>
      <c r="AH5" s="28"/>
      <c r="AI5" s="28"/>
      <c r="AJ5" s="28"/>
      <c r="AK5" s="28"/>
    </row>
    <row r="6" spans="1:37" ht="18.75" customHeight="1" thickBot="1">
      <c r="A6" s="326" t="s">
        <v>21</v>
      </c>
      <c r="B6" s="83" t="s">
        <v>69</v>
      </c>
      <c r="C6" s="5"/>
      <c r="D6" s="5"/>
      <c r="E6" s="5"/>
      <c r="F6" s="5"/>
      <c r="G6" s="5"/>
      <c r="H6" s="5"/>
      <c r="I6" s="5"/>
      <c r="J6" s="4"/>
      <c r="K6" s="5"/>
      <c r="L6" s="5"/>
      <c r="M6" s="5"/>
      <c r="N6" s="5"/>
      <c r="O6" s="5"/>
      <c r="P6" s="5"/>
      <c r="Q6" s="5"/>
      <c r="R6" s="4"/>
      <c r="S6" s="37"/>
      <c r="T6" s="37"/>
      <c r="U6" s="28"/>
      <c r="V6" s="28"/>
      <c r="W6" s="28"/>
      <c r="X6" s="28"/>
      <c r="Y6" s="28"/>
      <c r="Z6" s="28"/>
      <c r="AA6" s="28"/>
      <c r="AB6" s="28"/>
      <c r="AC6" s="28"/>
      <c r="AD6" s="28"/>
      <c r="AE6" s="28"/>
      <c r="AF6" s="28"/>
      <c r="AG6" s="28"/>
      <c r="AH6" s="28"/>
      <c r="AI6" s="28"/>
      <c r="AJ6" s="28"/>
      <c r="AK6" s="28"/>
    </row>
    <row r="7" spans="1:37" ht="18.75" customHeight="1" thickBot="1">
      <c r="A7" s="326"/>
      <c r="B7" s="740"/>
      <c r="C7" s="741"/>
      <c r="D7" s="741"/>
      <c r="E7" s="741"/>
      <c r="F7" s="741"/>
      <c r="G7" s="741"/>
      <c r="H7" s="741"/>
      <c r="I7" s="741"/>
      <c r="J7" s="741"/>
      <c r="K7" s="741"/>
      <c r="L7" s="741"/>
      <c r="M7" s="742"/>
      <c r="N7" s="220" t="s">
        <v>143</v>
      </c>
      <c r="O7" s="743"/>
      <c r="P7" s="744"/>
      <c r="R7" s="4"/>
      <c r="S7" s="37"/>
      <c r="T7" s="71"/>
      <c r="U7" s="28"/>
      <c r="V7" s="28"/>
      <c r="W7" s="28"/>
      <c r="X7" s="28"/>
      <c r="Y7" s="28"/>
      <c r="Z7" s="28"/>
      <c r="AA7" s="28"/>
      <c r="AB7" s="28"/>
      <c r="AC7" s="28"/>
      <c r="AD7" s="28"/>
      <c r="AE7" s="28"/>
      <c r="AF7" s="28"/>
      <c r="AG7" s="28"/>
      <c r="AH7" s="28"/>
      <c r="AI7" s="28"/>
      <c r="AJ7" s="28"/>
      <c r="AK7" s="28"/>
    </row>
    <row r="8" spans="1:37" ht="18.75" customHeight="1">
      <c r="A8" s="326"/>
      <c r="B8" s="105"/>
      <c r="C8" s="105"/>
      <c r="D8" s="105"/>
      <c r="E8" s="105"/>
      <c r="F8" s="105"/>
      <c r="G8" s="105"/>
      <c r="H8" s="105"/>
      <c r="I8" s="105"/>
      <c r="J8" s="105"/>
      <c r="K8" s="105"/>
      <c r="L8" s="105"/>
      <c r="M8" s="105"/>
      <c r="Q8" s="4"/>
      <c r="R8" s="4"/>
      <c r="S8" s="37"/>
      <c r="T8" s="37"/>
      <c r="U8" s="28"/>
      <c r="V8" s="28"/>
      <c r="W8" s="28"/>
      <c r="X8" s="28"/>
      <c r="Y8" s="28"/>
      <c r="Z8" s="28"/>
      <c r="AA8" s="28"/>
      <c r="AB8" s="28"/>
      <c r="AC8" s="28"/>
      <c r="AD8" s="28"/>
      <c r="AE8" s="28"/>
      <c r="AF8" s="28"/>
      <c r="AG8" s="28"/>
      <c r="AH8" s="28"/>
      <c r="AI8" s="28"/>
      <c r="AJ8" s="28"/>
      <c r="AK8" s="28"/>
    </row>
    <row r="9" spans="1:37" ht="18.75" customHeight="1" thickBot="1">
      <c r="A9" s="326" t="s">
        <v>47</v>
      </c>
      <c r="B9" s="83" t="s">
        <v>66</v>
      </c>
      <c r="C9" s="4"/>
      <c r="D9" s="9"/>
      <c r="E9" s="9"/>
      <c r="F9" s="9"/>
      <c r="G9" s="9"/>
      <c r="H9" s="4"/>
      <c r="I9" s="4"/>
      <c r="J9" s="4"/>
      <c r="K9" s="4"/>
      <c r="L9" s="4"/>
      <c r="M9" s="4"/>
      <c r="N9" s="4"/>
      <c r="O9" s="599"/>
      <c r="P9" s="599"/>
      <c r="Q9" s="6"/>
      <c r="R9" s="4"/>
      <c r="S9" s="37"/>
      <c r="T9" s="37"/>
      <c r="U9" s="28"/>
      <c r="V9" s="28"/>
      <c r="W9" s="28"/>
      <c r="X9" s="28"/>
      <c r="Y9" s="28"/>
      <c r="Z9" s="28"/>
      <c r="AA9" s="28"/>
      <c r="AB9" s="28"/>
      <c r="AC9" s="28"/>
      <c r="AD9" s="28"/>
      <c r="AE9" s="28"/>
      <c r="AF9" s="28"/>
      <c r="AG9" s="28"/>
      <c r="AH9" s="28"/>
      <c r="AI9" s="28"/>
      <c r="AJ9" s="28"/>
      <c r="AK9" s="28"/>
    </row>
    <row r="10" spans="1:37" ht="18.75" customHeight="1">
      <c r="A10" s="326" t="s">
        <v>48</v>
      </c>
      <c r="B10" s="600" t="s">
        <v>301</v>
      </c>
      <c r="C10" s="601"/>
      <c r="D10" s="601"/>
      <c r="E10" s="601"/>
      <c r="F10" s="605"/>
      <c r="G10" s="600" t="s">
        <v>302</v>
      </c>
      <c r="H10" s="601"/>
      <c r="I10" s="601"/>
      <c r="J10" s="605"/>
      <c r="K10" s="341"/>
      <c r="L10" s="341"/>
      <c r="M10" s="341"/>
      <c r="N10" s="341"/>
      <c r="O10" s="341"/>
      <c r="P10" s="341"/>
      <c r="S10" s="37"/>
      <c r="T10" s="37"/>
      <c r="U10" s="28"/>
      <c r="V10" s="28"/>
      <c r="W10" s="28"/>
      <c r="X10" s="28"/>
      <c r="Y10" s="28"/>
      <c r="Z10" s="28"/>
      <c r="AA10" s="28"/>
      <c r="AB10" s="28"/>
      <c r="AC10" s="28"/>
      <c r="AD10" s="28"/>
      <c r="AE10" s="28"/>
      <c r="AF10" s="28"/>
      <c r="AG10" s="28"/>
      <c r="AH10" s="28"/>
      <c r="AI10" s="28"/>
      <c r="AJ10" s="28"/>
      <c r="AK10" s="28"/>
    </row>
    <row r="11" spans="1:37" ht="18.75" customHeight="1" thickBot="1">
      <c r="A11" s="326" t="s">
        <v>303</v>
      </c>
      <c r="B11" s="611"/>
      <c r="C11" s="612"/>
      <c r="D11" s="612"/>
      <c r="E11" s="612"/>
      <c r="F11" s="72" t="s">
        <v>63</v>
      </c>
      <c r="G11" s="592"/>
      <c r="H11" s="593"/>
      <c r="I11" s="756" t="s">
        <v>16</v>
      </c>
      <c r="J11" s="757"/>
      <c r="K11" s="341"/>
      <c r="L11" s="341"/>
      <c r="M11" s="341"/>
      <c r="N11" s="341"/>
      <c r="O11" s="341"/>
      <c r="P11" s="341"/>
      <c r="S11" s="37"/>
      <c r="T11" s="37"/>
      <c r="U11" s="28"/>
      <c r="V11" s="28"/>
      <c r="W11" s="28"/>
      <c r="X11" s="28"/>
      <c r="Y11" s="28"/>
      <c r="Z11" s="28"/>
      <c r="AA11" s="28"/>
      <c r="AB11" s="28"/>
      <c r="AC11" s="28"/>
      <c r="AD11" s="28"/>
      <c r="AE11" s="28"/>
      <c r="AF11" s="28"/>
      <c r="AG11" s="28"/>
      <c r="AH11" s="28"/>
      <c r="AI11" s="28"/>
      <c r="AJ11" s="28"/>
      <c r="AK11" s="28"/>
    </row>
    <row r="12" spans="1:37" ht="18.75" customHeight="1">
      <c r="A12" s="326" t="s">
        <v>304</v>
      </c>
      <c r="B12" s="276"/>
      <c r="C12" s="276"/>
      <c r="D12" s="276"/>
      <c r="E12" s="276"/>
      <c r="F12" s="276"/>
      <c r="G12" s="276"/>
      <c r="H12" s="276"/>
      <c r="I12" s="276"/>
      <c r="J12" s="276"/>
      <c r="K12" s="276"/>
      <c r="L12" s="276"/>
      <c r="M12" s="276"/>
      <c r="N12" s="276"/>
      <c r="O12" s="276"/>
      <c r="P12" s="276"/>
      <c r="Q12" s="276"/>
      <c r="R12" s="276"/>
      <c r="S12" s="37"/>
      <c r="T12" s="37"/>
      <c r="U12" s="28"/>
      <c r="V12" s="28"/>
      <c r="W12" s="28"/>
      <c r="X12" s="28"/>
      <c r="Y12" s="28"/>
      <c r="Z12" s="28"/>
      <c r="AA12" s="28"/>
      <c r="AB12" s="28"/>
      <c r="AC12" s="28"/>
      <c r="AD12" s="28"/>
      <c r="AE12" s="28"/>
      <c r="AF12" s="28"/>
      <c r="AG12" s="28"/>
      <c r="AH12" s="28"/>
      <c r="AI12" s="28"/>
      <c r="AJ12" s="28"/>
      <c r="AK12" s="28"/>
    </row>
    <row r="13" spans="1:37" ht="18.75" customHeight="1" thickBot="1">
      <c r="A13" s="326" t="s">
        <v>50</v>
      </c>
      <c r="B13" s="594" t="s">
        <v>296</v>
      </c>
      <c r="C13" s="594"/>
      <c r="D13" s="594"/>
      <c r="E13" s="594"/>
      <c r="F13" s="594"/>
      <c r="G13" s="594"/>
      <c r="H13" s="594"/>
      <c r="I13" s="594"/>
      <c r="J13" s="594"/>
      <c r="K13" s="594"/>
      <c r="L13" s="594"/>
      <c r="M13" s="594"/>
      <c r="N13" s="594"/>
      <c r="O13" s="594"/>
      <c r="P13" s="594"/>
      <c r="Q13" s="594"/>
      <c r="R13" s="594"/>
      <c r="S13" s="37"/>
      <c r="T13" s="37"/>
      <c r="U13" s="28"/>
      <c r="V13" s="28"/>
      <c r="W13" s="28"/>
      <c r="X13" s="28"/>
      <c r="Y13" s="28"/>
      <c r="Z13" s="28"/>
      <c r="AA13" s="28"/>
      <c r="AB13" s="28"/>
      <c r="AC13" s="28"/>
      <c r="AD13" s="28"/>
      <c r="AE13" s="28"/>
      <c r="AF13" s="28"/>
      <c r="AG13" s="28"/>
      <c r="AH13" s="28"/>
      <c r="AI13" s="28"/>
      <c r="AJ13" s="28"/>
      <c r="AK13" s="28"/>
    </row>
    <row r="14" spans="1:37" ht="23.25" customHeight="1" thickBot="1">
      <c r="A14" s="326" t="s">
        <v>305</v>
      </c>
      <c r="B14" s="578" t="s">
        <v>36</v>
      </c>
      <c r="C14" s="579"/>
      <c r="D14" s="667" t="s">
        <v>232</v>
      </c>
      <c r="E14" s="667"/>
      <c r="F14" s="667"/>
      <c r="G14" s="667"/>
      <c r="H14" s="667"/>
      <c r="I14" s="667"/>
      <c r="J14" s="667"/>
      <c r="K14" s="667"/>
      <c r="L14" s="668"/>
      <c r="M14" s="130" t="s">
        <v>174</v>
      </c>
      <c r="N14" s="595">
        <v>2017</v>
      </c>
      <c r="O14" s="596"/>
      <c r="P14" s="120" t="s">
        <v>143</v>
      </c>
      <c r="Q14" s="659"/>
      <c r="R14" s="547"/>
      <c r="S14" s="37"/>
      <c r="T14" s="37"/>
      <c r="U14" s="28"/>
      <c r="V14" s="28"/>
      <c r="W14" s="28"/>
      <c r="X14" s="28"/>
      <c r="Y14" s="28"/>
      <c r="Z14" s="28"/>
      <c r="AA14" s="28"/>
      <c r="AB14" s="28"/>
      <c r="AC14" s="28"/>
      <c r="AD14" s="28"/>
      <c r="AE14" s="28"/>
      <c r="AF14" s="28"/>
      <c r="AG14" s="28"/>
      <c r="AH14" s="28"/>
      <c r="AI14" s="28"/>
      <c r="AJ14" s="28"/>
      <c r="AK14" s="28"/>
    </row>
    <row r="15" spans="1:37" ht="18.75" customHeight="1" thickTop="1">
      <c r="A15" s="326" t="s">
        <v>51</v>
      </c>
      <c r="B15" s="548" t="s">
        <v>3</v>
      </c>
      <c r="C15" s="549"/>
      <c r="D15" s="552"/>
      <c r="E15" s="553"/>
      <c r="F15" s="553"/>
      <c r="G15" s="553"/>
      <c r="H15" s="554"/>
      <c r="I15" s="597" t="s">
        <v>19</v>
      </c>
      <c r="J15" s="559"/>
      <c r="K15" s="559"/>
      <c r="L15" s="560"/>
      <c r="M15" s="558" t="s">
        <v>4</v>
      </c>
      <c r="N15" s="561"/>
      <c r="O15" s="584"/>
      <c r="P15" s="585"/>
      <c r="Q15" s="585"/>
      <c r="R15" s="16" t="s">
        <v>5</v>
      </c>
      <c r="S15" s="37"/>
      <c r="T15" s="71"/>
      <c r="U15" s="28"/>
      <c r="V15" s="28"/>
      <c r="W15" s="28"/>
      <c r="X15" s="28"/>
      <c r="Y15" s="28"/>
      <c r="Z15" s="28"/>
      <c r="AA15" s="28"/>
      <c r="AB15" s="28"/>
      <c r="AC15" s="28"/>
      <c r="AD15" s="28"/>
      <c r="AE15" s="28"/>
      <c r="AF15" s="28"/>
      <c r="AG15" s="28"/>
      <c r="AH15" s="28"/>
      <c r="AI15" s="28"/>
      <c r="AJ15" s="28"/>
      <c r="AK15" s="28"/>
    </row>
    <row r="16" spans="1:37" ht="23.25" customHeight="1" thickBot="1">
      <c r="A16" s="326" t="s">
        <v>52</v>
      </c>
      <c r="B16" s="550"/>
      <c r="C16" s="551"/>
      <c r="D16" s="555"/>
      <c r="E16" s="556"/>
      <c r="F16" s="556"/>
      <c r="G16" s="556"/>
      <c r="H16" s="557"/>
      <c r="I16" s="126" t="s">
        <v>18</v>
      </c>
      <c r="J16" s="281">
        <f>IF((COUNTIF(C18:C41,"○"))=0,"",COUNTIF(C18:C41,"○"))</f>
      </c>
      <c r="K16" s="126" t="s">
        <v>44</v>
      </c>
      <c r="L16" s="282">
        <f>IF(F18="","",COUNTA(F18,F20,F22,F24,F26,F28,F30,F32,F34,F36,F38,F40)+'春_ダブルス②'!H1)</f>
      </c>
      <c r="M16" s="563" t="s">
        <v>6</v>
      </c>
      <c r="N16" s="564"/>
      <c r="O16" s="608"/>
      <c r="P16" s="609"/>
      <c r="Q16" s="609"/>
      <c r="R16" s="610"/>
      <c r="S16" s="37"/>
      <c r="T16" s="37"/>
      <c r="U16" s="28"/>
      <c r="V16" s="28"/>
      <c r="W16" s="28"/>
      <c r="X16" s="28"/>
      <c r="Y16" s="28"/>
      <c r="Z16" s="28"/>
      <c r="AA16" s="28"/>
      <c r="AB16" s="28"/>
      <c r="AC16" s="28"/>
      <c r="AD16" s="28"/>
      <c r="AE16" s="28"/>
      <c r="AF16" s="28"/>
      <c r="AG16" s="28"/>
      <c r="AH16" s="28"/>
      <c r="AI16" s="28"/>
      <c r="AJ16" s="28"/>
      <c r="AK16" s="28"/>
    </row>
    <row r="17" spans="1:37" ht="24" customHeight="1">
      <c r="A17" s="326"/>
      <c r="B17" s="533" t="s">
        <v>17</v>
      </c>
      <c r="C17" s="291"/>
      <c r="D17" s="292" t="s">
        <v>7</v>
      </c>
      <c r="E17" s="292"/>
      <c r="F17" s="287" t="s">
        <v>142</v>
      </c>
      <c r="G17" s="26" t="s">
        <v>54</v>
      </c>
      <c r="H17" s="27" t="s">
        <v>55</v>
      </c>
      <c r="I17" s="571" t="s">
        <v>173</v>
      </c>
      <c r="J17" s="572"/>
      <c r="K17" s="573"/>
      <c r="L17" s="288" t="s">
        <v>9</v>
      </c>
      <c r="M17" s="274" t="s">
        <v>2</v>
      </c>
      <c r="N17" s="289" t="s">
        <v>135</v>
      </c>
      <c r="O17" s="290" t="s">
        <v>2</v>
      </c>
      <c r="P17" s="275" t="s">
        <v>208</v>
      </c>
      <c r="Q17" s="657" t="s">
        <v>209</v>
      </c>
      <c r="R17" s="658"/>
      <c r="S17" s="37"/>
      <c r="T17" s="37"/>
      <c r="U17" s="28"/>
      <c r="V17" s="28"/>
      <c r="W17" s="28"/>
      <c r="X17" s="28"/>
      <c r="Y17" s="28"/>
      <c r="Z17" s="28"/>
      <c r="AA17" s="28"/>
      <c r="AB17" s="28"/>
      <c r="AC17" s="28"/>
      <c r="AD17" s="28"/>
      <c r="AE17" s="28"/>
      <c r="AF17" s="28"/>
      <c r="AG17" s="28"/>
      <c r="AH17" s="28"/>
      <c r="AI17" s="28"/>
      <c r="AJ17" s="28"/>
      <c r="AK17" s="28"/>
    </row>
    <row r="18" spans="1:37" ht="18.75" customHeight="1">
      <c r="A18" s="326"/>
      <c r="B18" s="534"/>
      <c r="C18" s="660"/>
      <c r="D18" s="661">
        <v>1</v>
      </c>
      <c r="E18" s="24" t="s">
        <v>32</v>
      </c>
      <c r="F18" s="176"/>
      <c r="G18" s="227">
        <f>IF(F18="","",VLOOKUP($F18,'選手一覧'!$A$1:$L$100,2,FALSE))</f>
      </c>
      <c r="H18" s="277">
        <f>IF(F18="","",VLOOKUP($F18,'選手一覧'!$A$1:$L$100,3,FALSE))</f>
      </c>
      <c r="I18" s="662">
        <f>IF($F18="","",VLOOKUP($F18,'選手一覧'!$A$1:$L$100,7,FALSE))</f>
      </c>
      <c r="J18" s="663">
        <f>IF($F18="","",VLOOKUP($F18,'選手一覧'!$A$1:$L$100,3,FALSE))</f>
      </c>
      <c r="K18" s="664">
        <f>IF($F18="","",VLOOKUP($F18,'選手一覧'!$A$1:$L$100,3,FALSE))</f>
      </c>
      <c r="L18" s="278">
        <f>IF(F18="","",VLOOKUP((DATEDIF(I18,DATE($N$14,4,1),"Y")),'年齢対応表'!$A$1:$B$3,2,FALSE))</f>
      </c>
      <c r="M18" s="665"/>
      <c r="N18" s="279"/>
      <c r="O18" s="666"/>
      <c r="P18" s="280"/>
      <c r="Q18" s="655"/>
      <c r="R18" s="656"/>
      <c r="S18" s="34" t="s">
        <v>46</v>
      </c>
      <c r="T18" s="35" t="s">
        <v>53</v>
      </c>
      <c r="U18" s="36"/>
      <c r="V18" s="28"/>
      <c r="W18" s="28"/>
      <c r="X18" s="28"/>
      <c r="Y18" s="28"/>
      <c r="Z18" s="28"/>
      <c r="AA18" s="28"/>
      <c r="AB18" s="28"/>
      <c r="AC18" s="28"/>
      <c r="AD18" s="28"/>
      <c r="AE18" s="28"/>
      <c r="AF18" s="28"/>
      <c r="AG18" s="28"/>
      <c r="AH18" s="28"/>
      <c r="AI18" s="28"/>
      <c r="AJ18" s="28"/>
      <c r="AK18" s="28"/>
    </row>
    <row r="19" spans="1:37" ht="18.75" customHeight="1" thickBot="1">
      <c r="A19" s="326"/>
      <c r="B19" s="534"/>
      <c r="C19" s="625"/>
      <c r="D19" s="626"/>
      <c r="E19" s="25" t="s">
        <v>34</v>
      </c>
      <c r="F19" s="177"/>
      <c r="G19" s="261">
        <f>IF(F19="","",VLOOKUP($F19,'選手一覧'!$A$1:$L$100,2,FALSE))</f>
      </c>
      <c r="H19" s="262">
        <f>IF(F19="","",VLOOKUP($F19,'選手一覧'!$A$1:$L$100,3,FALSE))</f>
      </c>
      <c r="I19" s="643">
        <f>IF($F19="","",VLOOKUP($F19,'選手一覧'!$A$1:$L$100,7,FALSE))</f>
      </c>
      <c r="J19" s="644">
        <f>IF($F19="","",VLOOKUP($F19,'選手一覧'!$A$1:$L$100,3,FALSE))</f>
      </c>
      <c r="K19" s="645">
        <f>IF($F19="","",VLOOKUP($F19,'選手一覧'!$A$1:$L$100,3,FALSE))</f>
      </c>
      <c r="L19" s="263">
        <f>IF(F19="","",VLOOKUP((DATEDIF(I19,DATE($N$14,4,1),"Y")),'年齢対応表'!$A$1:$B$3,2,FALSE))</f>
      </c>
      <c r="M19" s="638"/>
      <c r="N19" s="22"/>
      <c r="O19" s="640"/>
      <c r="P19" s="23"/>
      <c r="Q19" s="646"/>
      <c r="R19" s="647"/>
      <c r="S19" s="37"/>
      <c r="T19" s="37"/>
      <c r="U19" s="352" t="s">
        <v>24</v>
      </c>
      <c r="V19" s="334"/>
      <c r="W19" s="334"/>
      <c r="X19" s="334"/>
      <c r="Y19" s="28"/>
      <c r="Z19" s="28"/>
      <c r="AA19" s="28"/>
      <c r="AB19" s="28"/>
      <c r="AC19" s="28"/>
      <c r="AD19" s="28"/>
      <c r="AE19" s="28"/>
      <c r="AF19" s="28"/>
      <c r="AG19" s="28"/>
      <c r="AH19" s="28"/>
      <c r="AI19" s="28"/>
      <c r="AJ19" s="28"/>
      <c r="AK19" s="28"/>
    </row>
    <row r="20" spans="1:37" ht="18.75" customHeight="1" thickBot="1">
      <c r="A20" s="326"/>
      <c r="B20" s="534"/>
      <c r="C20" s="613"/>
      <c r="D20" s="615">
        <v>2</v>
      </c>
      <c r="E20" s="44" t="s">
        <v>32</v>
      </c>
      <c r="F20" s="178"/>
      <c r="G20" s="216">
        <f>IF(F20="","",VLOOKUP($F20,'選手一覧'!$A$1:$L$100,2,FALSE))</f>
      </c>
      <c r="H20" s="217">
        <f>IF(F20="","",VLOOKUP($F20,'選手一覧'!$A$1:$L$100,3,FALSE))</f>
      </c>
      <c r="I20" s="617">
        <f>IF($F20="","",VLOOKUP($F20,'選手一覧'!$A$1:$L$100,7,FALSE))</f>
      </c>
      <c r="J20" s="618">
        <f>IF($F20="","",VLOOKUP($F20,'選手一覧'!$A$1:$L$100,3,FALSE))</f>
      </c>
      <c r="K20" s="619">
        <f>IF($F20="","",VLOOKUP($F20,'選手一覧'!$A$1:$L$100,3,FALSE))</f>
      </c>
      <c r="L20" s="191">
        <f>IF(F20="","",VLOOKUP((DATEDIF(I20,DATE($N$14,4,1),"Y")),'年齢対応表'!$A$1:$B$3,2,FALSE))</f>
      </c>
      <c r="M20" s="620"/>
      <c r="N20" s="39"/>
      <c r="O20" s="622"/>
      <c r="P20" s="40"/>
      <c r="Q20" s="627"/>
      <c r="R20" s="628"/>
      <c r="S20" s="37"/>
      <c r="T20" s="37"/>
      <c r="U20" s="64"/>
      <c r="V20" s="65" t="s">
        <v>22</v>
      </c>
      <c r="W20" s="66" t="s">
        <v>23</v>
      </c>
      <c r="X20" s="67" t="s">
        <v>1</v>
      </c>
      <c r="Y20" s="28"/>
      <c r="Z20" s="28"/>
      <c r="AA20" s="28"/>
      <c r="AB20" s="28"/>
      <c r="AC20" s="28"/>
      <c r="AD20" s="28"/>
      <c r="AE20" s="28"/>
      <c r="AF20" s="28"/>
      <c r="AG20" s="28"/>
      <c r="AH20" s="28"/>
      <c r="AI20" s="28"/>
      <c r="AJ20" s="28"/>
      <c r="AK20" s="28"/>
    </row>
    <row r="21" spans="1:37" ht="18.75" customHeight="1" thickBot="1" thickTop="1">
      <c r="A21" s="326"/>
      <c r="B21" s="534"/>
      <c r="C21" s="648"/>
      <c r="D21" s="649"/>
      <c r="E21" s="45" t="s">
        <v>34</v>
      </c>
      <c r="F21" s="179"/>
      <c r="G21" s="264">
        <f>IF(F21="","",VLOOKUP($F21,'選手一覧'!$A$1:$L$100,2,FALSE))</f>
      </c>
      <c r="H21" s="265">
        <f>IF(F21="","",VLOOKUP($F21,'選手一覧'!$A$1:$L$100,3,FALSE))</f>
      </c>
      <c r="I21" s="650">
        <f>IF($F21="","",VLOOKUP($F21,'選手一覧'!$A$1:$L$100,7,FALSE))</f>
      </c>
      <c r="J21" s="651">
        <f>IF($F21="","",VLOOKUP($F21,'選手一覧'!$A$1:$L$100,3,FALSE))</f>
      </c>
      <c r="K21" s="652">
        <f>IF($F21="","",VLOOKUP($F21,'選手一覧'!$A$1:$L$100,3,FALSE))</f>
      </c>
      <c r="L21" s="266">
        <f>IF(F21="","",VLOOKUP((DATEDIF(I21,DATE($N$14,4,1),"Y")),'年齢対応表'!$A$1:$B$3,2,FALSE))</f>
      </c>
      <c r="M21" s="620"/>
      <c r="N21" s="42"/>
      <c r="O21" s="622"/>
      <c r="P21" s="43"/>
      <c r="Q21" s="653"/>
      <c r="R21" s="654"/>
      <c r="S21" s="37"/>
      <c r="T21" s="71"/>
      <c r="U21" s="60" t="s">
        <v>25</v>
      </c>
      <c r="V21" s="61" t="s">
        <v>37</v>
      </c>
      <c r="W21" s="62" t="s">
        <v>27</v>
      </c>
      <c r="X21" s="63" t="s">
        <v>42</v>
      </c>
      <c r="Y21" s="28"/>
      <c r="Z21" s="28"/>
      <c r="AA21" s="28"/>
      <c r="AB21" s="28"/>
      <c r="AC21" s="28"/>
      <c r="AD21" s="28"/>
      <c r="AE21" s="28"/>
      <c r="AF21" s="28"/>
      <c r="AG21" s="28"/>
      <c r="AH21" s="28"/>
      <c r="AI21" s="28"/>
      <c r="AJ21" s="28"/>
      <c r="AK21" s="28"/>
    </row>
    <row r="22" spans="1:37" ht="18.75" customHeight="1" thickBot="1">
      <c r="A22" s="326"/>
      <c r="B22" s="534"/>
      <c r="C22" s="624"/>
      <c r="D22" s="626">
        <v>3</v>
      </c>
      <c r="E22" s="18" t="s">
        <v>32</v>
      </c>
      <c r="F22" s="172"/>
      <c r="G22" s="214">
        <f>IF(F22="","",VLOOKUP($F22,'選手一覧'!$A$1:$L$100,2,FALSE))</f>
      </c>
      <c r="H22" s="215">
        <f>IF(F22="","",VLOOKUP($F22,'選手一覧'!$A$1:$L$100,3,FALSE))</f>
      </c>
      <c r="I22" s="634">
        <f>IF($F22="","",VLOOKUP($F22,'選手一覧'!$A$1:$L$100,7,FALSE))</f>
      </c>
      <c r="J22" s="635">
        <f>IF($F22="","",VLOOKUP($F22,'選手一覧'!$A$1:$L$100,3,FALSE))</f>
      </c>
      <c r="K22" s="636">
        <f>IF($F22="","",VLOOKUP($F22,'選手一覧'!$A$1:$L$100,3,FALSE))</f>
      </c>
      <c r="L22" s="190">
        <f>IF(F22="","",VLOOKUP((DATEDIF(I22,DATE($N$14,4,1),"Y")),'年齢対応表'!$A$1:$B$3,2,FALSE))</f>
      </c>
      <c r="M22" s="637"/>
      <c r="N22" s="19"/>
      <c r="O22" s="639"/>
      <c r="P22" s="20"/>
      <c r="Q22" s="641"/>
      <c r="R22" s="642"/>
      <c r="S22" s="37"/>
      <c r="T22" s="37"/>
      <c r="U22" s="56" t="s">
        <v>211</v>
      </c>
      <c r="V22" s="59" t="s">
        <v>25</v>
      </c>
      <c r="W22" s="52" t="s">
        <v>37</v>
      </c>
      <c r="X22" s="57" t="s">
        <v>31</v>
      </c>
      <c r="Y22" s="28"/>
      <c r="Z22" s="28"/>
      <c r="AA22" s="28"/>
      <c r="AB22" s="28"/>
      <c r="AC22" s="28"/>
      <c r="AD22" s="28"/>
      <c r="AE22" s="28"/>
      <c r="AF22" s="28"/>
      <c r="AG22" s="28"/>
      <c r="AH22" s="28"/>
      <c r="AI22" s="28"/>
      <c r="AJ22" s="28"/>
      <c r="AK22" s="28"/>
    </row>
    <row r="23" spans="1:37" ht="18.75" customHeight="1" thickBot="1">
      <c r="A23" s="326"/>
      <c r="B23" s="534"/>
      <c r="C23" s="625"/>
      <c r="D23" s="626"/>
      <c r="E23" s="25" t="s">
        <v>34</v>
      </c>
      <c r="F23" s="177"/>
      <c r="G23" s="261">
        <f>IF(F23="","",VLOOKUP($F23,'選手一覧'!$A$1:$L$100,2,FALSE))</f>
      </c>
      <c r="H23" s="262">
        <f>IF(F23="","",VLOOKUP($F23,'選手一覧'!$A$1:$L$100,3,FALSE))</f>
      </c>
      <c r="I23" s="643">
        <f>IF($F23="","",VLOOKUP($F23,'選手一覧'!$A$1:$L$100,7,FALSE))</f>
      </c>
      <c r="J23" s="644">
        <f>IF($F23="","",VLOOKUP($F23,'選手一覧'!$A$1:$L$100,3,FALSE))</f>
      </c>
      <c r="K23" s="645">
        <f>IF($F23="","",VLOOKUP($F23,'選手一覧'!$A$1:$L$100,3,FALSE))</f>
      </c>
      <c r="L23" s="263">
        <f>IF(F23="","",VLOOKUP((DATEDIF(I23,DATE($N$14,4,1),"Y")),'年齢対応表'!$A$1:$B$3,2,FALSE))</f>
      </c>
      <c r="M23" s="638"/>
      <c r="N23" s="22"/>
      <c r="O23" s="640"/>
      <c r="P23" s="23"/>
      <c r="Q23" s="646"/>
      <c r="R23" s="647"/>
      <c r="S23" s="37"/>
      <c r="T23" s="71" t="s">
        <v>61</v>
      </c>
      <c r="U23" s="53" t="s">
        <v>27</v>
      </c>
      <c r="V23" s="58" t="s">
        <v>211</v>
      </c>
      <c r="W23" s="54" t="s">
        <v>25</v>
      </c>
      <c r="X23" s="55" t="s">
        <v>43</v>
      </c>
      <c r="Y23" s="28"/>
      <c r="Z23" s="28"/>
      <c r="AA23" s="28"/>
      <c r="AB23" s="28"/>
      <c r="AC23" s="28"/>
      <c r="AD23" s="28"/>
      <c r="AE23" s="28"/>
      <c r="AF23" s="28"/>
      <c r="AG23" s="28"/>
      <c r="AH23" s="28"/>
      <c r="AI23" s="28"/>
      <c r="AJ23" s="28"/>
      <c r="AK23" s="28"/>
    </row>
    <row r="24" spans="1:37" ht="18.75" customHeight="1" thickBot="1">
      <c r="A24" s="326"/>
      <c r="B24" s="534"/>
      <c r="C24" s="613"/>
      <c r="D24" s="615">
        <v>4</v>
      </c>
      <c r="E24" s="44" t="s">
        <v>32</v>
      </c>
      <c r="F24" s="178"/>
      <c r="G24" s="216">
        <f>IF(F24="","",VLOOKUP($F24,'選手一覧'!$A$1:$L$100,2,FALSE))</f>
      </c>
      <c r="H24" s="217">
        <f>IF(F24="","",VLOOKUP($F24,'選手一覧'!$A$1:$L$100,3,FALSE))</f>
      </c>
      <c r="I24" s="617">
        <f>IF($F24="","",VLOOKUP($F24,'選手一覧'!$A$1:$L$100,7,FALSE))</f>
      </c>
      <c r="J24" s="618">
        <f>IF($F24="","",VLOOKUP($F24,'選手一覧'!$A$1:$L$100,3,FALSE))</f>
      </c>
      <c r="K24" s="619">
        <f>IF($F24="","",VLOOKUP($F24,'選手一覧'!$A$1:$L$100,3,FALSE))</f>
      </c>
      <c r="L24" s="191">
        <f>IF(F24="","",VLOOKUP((DATEDIF(I24,DATE($N$14,4,1),"Y")),'年齢対応表'!$A$1:$B$3,2,FALSE))</f>
      </c>
      <c r="M24" s="620"/>
      <c r="N24" s="39"/>
      <c r="O24" s="622"/>
      <c r="P24" s="40"/>
      <c r="Q24" s="627"/>
      <c r="R24" s="628"/>
      <c r="S24" s="37"/>
      <c r="T24" s="37"/>
      <c r="U24" s="56" t="s">
        <v>28</v>
      </c>
      <c r="V24" s="59" t="s">
        <v>27</v>
      </c>
      <c r="W24" s="52" t="s">
        <v>211</v>
      </c>
      <c r="X24" s="57" t="s">
        <v>42</v>
      </c>
      <c r="Y24" s="28"/>
      <c r="Z24" s="28"/>
      <c r="AA24" s="28"/>
      <c r="AB24" s="28"/>
      <c r="AC24" s="28"/>
      <c r="AD24" s="28"/>
      <c r="AE24" s="28"/>
      <c r="AF24" s="28"/>
      <c r="AG24" s="28"/>
      <c r="AH24" s="28"/>
      <c r="AI24" s="28"/>
      <c r="AJ24" s="28"/>
      <c r="AK24" s="28"/>
    </row>
    <row r="25" spans="1:37" ht="18.75" customHeight="1" thickBot="1">
      <c r="A25" s="326"/>
      <c r="B25" s="534"/>
      <c r="C25" s="648"/>
      <c r="D25" s="649"/>
      <c r="E25" s="45" t="s">
        <v>34</v>
      </c>
      <c r="F25" s="179"/>
      <c r="G25" s="264">
        <f>IF(F25="","",VLOOKUP($F25,'選手一覧'!$A$1:$L$100,2,FALSE))</f>
      </c>
      <c r="H25" s="265">
        <f>IF(F25="","",VLOOKUP($F25,'選手一覧'!$A$1:$L$100,3,FALSE))</f>
      </c>
      <c r="I25" s="650">
        <f>IF($F25="","",VLOOKUP($F25,'選手一覧'!$A$1:$L$100,7,FALSE))</f>
      </c>
      <c r="J25" s="651">
        <f>IF($F25="","",VLOOKUP($F25,'選手一覧'!$A$1:$L$100,3,FALSE))</f>
      </c>
      <c r="K25" s="652">
        <f>IF($F25="","",VLOOKUP($F25,'選手一覧'!$A$1:$L$100,3,FALSE))</f>
      </c>
      <c r="L25" s="266">
        <f>IF(F25="","",VLOOKUP((DATEDIF(I25,DATE($N$14,4,1),"Y")),'年齢対応表'!$A$1:$B$3,2,FALSE))</f>
      </c>
      <c r="M25" s="620"/>
      <c r="N25" s="42"/>
      <c r="O25" s="622"/>
      <c r="P25" s="43"/>
      <c r="Q25" s="653"/>
      <c r="R25" s="654"/>
      <c r="S25" s="37"/>
      <c r="T25" s="37"/>
      <c r="U25" s="53" t="s">
        <v>29</v>
      </c>
      <c r="V25" s="58" t="s">
        <v>31</v>
      </c>
      <c r="W25" s="54" t="s">
        <v>31</v>
      </c>
      <c r="X25" s="55" t="s">
        <v>31</v>
      </c>
      <c r="Y25" s="28"/>
      <c r="Z25" s="28"/>
      <c r="AA25" s="28"/>
      <c r="AB25" s="28"/>
      <c r="AC25" s="28"/>
      <c r="AD25" s="28"/>
      <c r="AE25" s="28"/>
      <c r="AF25" s="28"/>
      <c r="AG25" s="28"/>
      <c r="AH25" s="28"/>
      <c r="AI25" s="28"/>
      <c r="AJ25" s="28"/>
      <c r="AK25" s="28"/>
    </row>
    <row r="26" spans="1:37" ht="18.75" customHeight="1">
      <c r="A26" s="326"/>
      <c r="B26" s="534"/>
      <c r="C26" s="624"/>
      <c r="D26" s="626">
        <v>5</v>
      </c>
      <c r="E26" s="18" t="s">
        <v>32</v>
      </c>
      <c r="F26" s="172"/>
      <c r="G26" s="214">
        <f>IF(F26="","",VLOOKUP($F26,'選手一覧'!$A$1:$L$100,2,FALSE))</f>
      </c>
      <c r="H26" s="215">
        <f>IF(F26="","",VLOOKUP($F26,'選手一覧'!$A$1:$L$100,3,FALSE))</f>
      </c>
      <c r="I26" s="634">
        <f>IF($F26="","",VLOOKUP($F26,'選手一覧'!$A$1:$L$100,7,FALSE))</f>
      </c>
      <c r="J26" s="635">
        <f>IF($F26="","",VLOOKUP($F26,'選手一覧'!$A$1:$L$100,3,FALSE))</f>
      </c>
      <c r="K26" s="636">
        <f>IF($F26="","",VLOOKUP($F26,'選手一覧'!$A$1:$L$100,3,FALSE))</f>
      </c>
      <c r="L26" s="190">
        <f>IF(F26="","",VLOOKUP((DATEDIF(I26,DATE($N$14,4,1),"Y")),'年齢対応表'!$A$1:$B$3,2,FALSE))</f>
      </c>
      <c r="M26" s="637"/>
      <c r="N26" s="19"/>
      <c r="O26" s="639"/>
      <c r="P26" s="20"/>
      <c r="Q26" s="641"/>
      <c r="R26" s="642"/>
      <c r="S26" s="37"/>
      <c r="T26" s="37"/>
      <c r="U26" s="719" t="s">
        <v>41</v>
      </c>
      <c r="V26" s="719"/>
      <c r="W26" s="719"/>
      <c r="X26" s="68" t="s">
        <v>56</v>
      </c>
      <c r="Y26" s="28"/>
      <c r="Z26" s="28"/>
      <c r="AA26" s="28"/>
      <c r="AB26" s="28"/>
      <c r="AC26" s="28"/>
      <c r="AD26" s="28"/>
      <c r="AE26" s="28"/>
      <c r="AF26" s="28"/>
      <c r="AG26" s="28"/>
      <c r="AH26" s="28"/>
      <c r="AI26" s="28"/>
      <c r="AJ26" s="28"/>
      <c r="AK26" s="28"/>
    </row>
    <row r="27" spans="1:37" ht="18.75" customHeight="1">
      <c r="A27" s="326"/>
      <c r="B27" s="534"/>
      <c r="C27" s="625"/>
      <c r="D27" s="626"/>
      <c r="E27" s="25" t="s">
        <v>34</v>
      </c>
      <c r="F27" s="177"/>
      <c r="G27" s="261">
        <f>IF(F27="","",VLOOKUP($F27,'選手一覧'!$A$1:$L$100,2,FALSE))</f>
      </c>
      <c r="H27" s="262">
        <f>IF(F27="","",VLOOKUP($F27,'選手一覧'!$A$1:$L$100,3,FALSE))</f>
      </c>
      <c r="I27" s="643">
        <f>IF($F27="","",VLOOKUP($F27,'選手一覧'!$A$1:$L$100,7,FALSE))</f>
      </c>
      <c r="J27" s="644">
        <f>IF($F27="","",VLOOKUP($F27,'選手一覧'!$A$1:$L$100,3,FALSE))</f>
      </c>
      <c r="K27" s="645">
        <f>IF($F27="","",VLOOKUP($F27,'選手一覧'!$A$1:$L$100,3,FALSE))</f>
      </c>
      <c r="L27" s="263">
        <f>IF(F27="","",VLOOKUP((DATEDIF(I27,DATE($N$14,4,1),"Y")),'年齢対応表'!$A$1:$B$3,2,FALSE))</f>
      </c>
      <c r="M27" s="638"/>
      <c r="N27" s="22"/>
      <c r="O27" s="640"/>
      <c r="P27" s="23"/>
      <c r="Q27" s="646"/>
      <c r="R27" s="647"/>
      <c r="S27" s="37"/>
      <c r="T27" s="37"/>
      <c r="U27" s="51"/>
      <c r="V27" s="51"/>
      <c r="W27" s="51"/>
      <c r="X27" s="69" t="s">
        <v>57</v>
      </c>
      <c r="Y27" s="28"/>
      <c r="Z27" s="28"/>
      <c r="AA27" s="28"/>
      <c r="AB27" s="28"/>
      <c r="AC27" s="28"/>
      <c r="AD27" s="28"/>
      <c r="AE27" s="28"/>
      <c r="AF27" s="28"/>
      <c r="AG27" s="28"/>
      <c r="AH27" s="28"/>
      <c r="AI27" s="28"/>
      <c r="AJ27" s="28"/>
      <c r="AK27" s="28"/>
    </row>
    <row r="28" spans="1:37" ht="18.75" customHeight="1">
      <c r="A28" s="326"/>
      <c r="B28" s="534"/>
      <c r="C28" s="613"/>
      <c r="D28" s="615">
        <v>6</v>
      </c>
      <c r="E28" s="44" t="s">
        <v>32</v>
      </c>
      <c r="F28" s="178"/>
      <c r="G28" s="216">
        <f>IF(F28="","",VLOOKUP($F28,'選手一覧'!$A$1:$L$100,2,FALSE))</f>
      </c>
      <c r="H28" s="217">
        <f>IF(F28="","",VLOOKUP($F28,'選手一覧'!$A$1:$L$100,3,FALSE))</f>
      </c>
      <c r="I28" s="617">
        <f>IF($F28="","",VLOOKUP($F28,'選手一覧'!$A$1:$L$100,7,FALSE))</f>
      </c>
      <c r="J28" s="618">
        <f>IF($F28="","",VLOOKUP($F28,'選手一覧'!$A$1:$L$100,3,FALSE))</f>
      </c>
      <c r="K28" s="619">
        <f>IF($F28="","",VLOOKUP($F28,'選手一覧'!$A$1:$L$100,3,FALSE))</f>
      </c>
      <c r="L28" s="191">
        <f>IF(F28="","",VLOOKUP((DATEDIF(I28,DATE($N$14,4,1),"Y")),'年齢対応表'!$A$1:$B$3,2,FALSE))</f>
      </c>
      <c r="M28" s="620"/>
      <c r="N28" s="39"/>
      <c r="O28" s="622"/>
      <c r="P28" s="40"/>
      <c r="Q28" s="627"/>
      <c r="R28" s="628"/>
      <c r="S28" s="37"/>
      <c r="T28" s="37"/>
      <c r="U28" s="28"/>
      <c r="V28" s="28"/>
      <c r="W28" s="28"/>
      <c r="X28" s="28"/>
      <c r="Y28" s="28"/>
      <c r="Z28" s="28"/>
      <c r="AA28" s="28"/>
      <c r="AB28" s="28"/>
      <c r="AC28" s="28"/>
      <c r="AD28" s="28"/>
      <c r="AE28" s="28"/>
      <c r="AF28" s="28"/>
      <c r="AG28" s="28"/>
      <c r="AH28" s="28"/>
      <c r="AI28" s="28"/>
      <c r="AJ28" s="28"/>
      <c r="AK28" s="28"/>
    </row>
    <row r="29" spans="1:37" ht="18.75" customHeight="1">
      <c r="A29" s="326"/>
      <c r="B29" s="534"/>
      <c r="C29" s="648"/>
      <c r="D29" s="649"/>
      <c r="E29" s="45" t="s">
        <v>34</v>
      </c>
      <c r="F29" s="179"/>
      <c r="G29" s="264">
        <f>IF(F29="","",VLOOKUP($F29,'選手一覧'!$A$1:$L$100,2,FALSE))</f>
      </c>
      <c r="H29" s="265">
        <f>IF(F29="","",VLOOKUP($F29,'選手一覧'!$A$1:$L$100,3,FALSE))</f>
      </c>
      <c r="I29" s="650">
        <f>IF($F29="","",VLOOKUP($F29,'選手一覧'!$A$1:$L$100,7,FALSE))</f>
      </c>
      <c r="J29" s="651">
        <f>IF($F29="","",VLOOKUP($F29,'選手一覧'!$A$1:$L$100,3,FALSE))</f>
      </c>
      <c r="K29" s="652">
        <f>IF($F29="","",VLOOKUP($F29,'選手一覧'!$A$1:$L$100,3,FALSE))</f>
      </c>
      <c r="L29" s="266">
        <f>IF(F29="","",VLOOKUP((DATEDIF(I29,DATE($N$14,4,1),"Y")),'年齢対応表'!$A$1:$B$3,2,FALSE))</f>
      </c>
      <c r="M29" s="620"/>
      <c r="N29" s="42"/>
      <c r="O29" s="622"/>
      <c r="P29" s="43"/>
      <c r="Q29" s="653"/>
      <c r="R29" s="654"/>
      <c r="S29" s="37"/>
      <c r="T29" s="37"/>
      <c r="U29" s="28"/>
      <c r="V29" s="28"/>
      <c r="W29" s="28"/>
      <c r="X29" s="28"/>
      <c r="Y29" s="28"/>
      <c r="Z29" s="28"/>
      <c r="AA29" s="28"/>
      <c r="AB29" s="28"/>
      <c r="AC29" s="28"/>
      <c r="AD29" s="28"/>
      <c r="AE29" s="28"/>
      <c r="AF29" s="28"/>
      <c r="AG29" s="28"/>
      <c r="AH29" s="28"/>
      <c r="AI29" s="28"/>
      <c r="AJ29" s="28"/>
      <c r="AK29" s="28"/>
    </row>
    <row r="30" spans="1:37" ht="18.75" customHeight="1">
      <c r="A30" s="326"/>
      <c r="B30" s="534"/>
      <c r="C30" s="624"/>
      <c r="D30" s="626">
        <v>7</v>
      </c>
      <c r="E30" s="18" t="s">
        <v>32</v>
      </c>
      <c r="F30" s="172"/>
      <c r="G30" s="214">
        <f>IF(F30="","",VLOOKUP($F30,'選手一覧'!$A$1:$L$100,2,FALSE))</f>
      </c>
      <c r="H30" s="215">
        <f>IF(F30="","",VLOOKUP($F30,'選手一覧'!$A$1:$L$100,3,FALSE))</f>
      </c>
      <c r="I30" s="634">
        <f>IF($F30="","",VLOOKUP($F30,'選手一覧'!$A$1:$L$100,7,FALSE))</f>
      </c>
      <c r="J30" s="635">
        <f>IF($F30="","",VLOOKUP($F30,'選手一覧'!$A$1:$L$100,3,FALSE))</f>
      </c>
      <c r="K30" s="636">
        <f>IF($F30="","",VLOOKUP($F30,'選手一覧'!$A$1:$L$100,3,FALSE))</f>
      </c>
      <c r="L30" s="190">
        <f>IF(F30="","",VLOOKUP((DATEDIF(I30,DATE($N$14,4,1),"Y")),'年齢対応表'!$A$1:$B$3,2,FALSE))</f>
      </c>
      <c r="M30" s="637"/>
      <c r="N30" s="19"/>
      <c r="O30" s="639"/>
      <c r="P30" s="20"/>
      <c r="Q30" s="641"/>
      <c r="R30" s="642"/>
      <c r="S30" s="37"/>
      <c r="T30" s="37"/>
      <c r="U30" s="28"/>
      <c r="V30" s="28"/>
      <c r="W30" s="28"/>
      <c r="X30" s="28"/>
      <c r="Y30" s="28"/>
      <c r="Z30" s="28"/>
      <c r="AA30" s="28"/>
      <c r="AB30" s="28"/>
      <c r="AC30" s="28"/>
      <c r="AD30" s="28"/>
      <c r="AE30" s="28"/>
      <c r="AF30" s="28"/>
      <c r="AG30" s="28"/>
      <c r="AH30" s="28"/>
      <c r="AI30" s="28"/>
      <c r="AJ30" s="28"/>
      <c r="AK30" s="28"/>
    </row>
    <row r="31" spans="1:37" ht="18.75" customHeight="1">
      <c r="A31" s="326"/>
      <c r="B31" s="534"/>
      <c r="C31" s="625"/>
      <c r="D31" s="626"/>
      <c r="E31" s="25" t="s">
        <v>34</v>
      </c>
      <c r="F31" s="177"/>
      <c r="G31" s="261">
        <f>IF(F31="","",VLOOKUP($F31,'選手一覧'!$A$1:$L$100,2,FALSE))</f>
      </c>
      <c r="H31" s="262">
        <f>IF(F31="","",VLOOKUP($F31,'選手一覧'!$A$1:$L$100,3,FALSE))</f>
      </c>
      <c r="I31" s="643">
        <f>IF($F31="","",VLOOKUP($F31,'選手一覧'!$A$1:$L$100,7,FALSE))</f>
      </c>
      <c r="J31" s="644">
        <f>IF($F31="","",VLOOKUP($F31,'選手一覧'!$A$1:$L$100,3,FALSE))</f>
      </c>
      <c r="K31" s="645">
        <f>IF($F31="","",VLOOKUP($F31,'選手一覧'!$A$1:$L$100,3,FALSE))</f>
      </c>
      <c r="L31" s="263">
        <f>IF(F31="","",VLOOKUP((DATEDIF(I31,DATE($N$14,4,1),"Y")),'年齢対応表'!$A$1:$B$3,2,FALSE))</f>
      </c>
      <c r="M31" s="638"/>
      <c r="N31" s="22"/>
      <c r="O31" s="640"/>
      <c r="P31" s="23"/>
      <c r="Q31" s="646"/>
      <c r="R31" s="647"/>
      <c r="S31" s="37"/>
      <c r="T31" s="37"/>
      <c r="U31" s="28"/>
      <c r="V31" s="28"/>
      <c r="W31" s="28"/>
      <c r="X31" s="28"/>
      <c r="Y31" s="28"/>
      <c r="Z31" s="28"/>
      <c r="AA31" s="28"/>
      <c r="AB31" s="28"/>
      <c r="AC31" s="28"/>
      <c r="AD31" s="28"/>
      <c r="AE31" s="28"/>
      <c r="AF31" s="28"/>
      <c r="AG31" s="28"/>
      <c r="AH31" s="28"/>
      <c r="AI31" s="28"/>
      <c r="AJ31" s="28"/>
      <c r="AK31" s="28"/>
    </row>
    <row r="32" spans="1:37" ht="18.75" customHeight="1">
      <c r="A32" s="326"/>
      <c r="B32" s="534"/>
      <c r="C32" s="613"/>
      <c r="D32" s="615">
        <v>8</v>
      </c>
      <c r="E32" s="44" t="s">
        <v>32</v>
      </c>
      <c r="F32" s="178"/>
      <c r="G32" s="216">
        <f>IF(F32="","",VLOOKUP($F32,'選手一覧'!$A$1:$L$100,2,FALSE))</f>
      </c>
      <c r="H32" s="217">
        <f>IF(F32="","",VLOOKUP($F32,'選手一覧'!$A$1:$L$100,3,FALSE))</f>
      </c>
      <c r="I32" s="617">
        <f>IF($F32="","",VLOOKUP($F32,'選手一覧'!$A$1:$L$100,7,FALSE))</f>
      </c>
      <c r="J32" s="618">
        <f>IF($F32="","",VLOOKUP($F32,'選手一覧'!$A$1:$L$100,3,FALSE))</f>
      </c>
      <c r="K32" s="619">
        <f>IF($F32="","",VLOOKUP($F32,'選手一覧'!$A$1:$L$100,3,FALSE))</f>
      </c>
      <c r="L32" s="191">
        <f>IF(F32="","",VLOOKUP((DATEDIF(I32,DATE($N$14,4,1),"Y")),'年齢対応表'!$A$1:$B$3,2,FALSE))</f>
      </c>
      <c r="M32" s="620"/>
      <c r="N32" s="39"/>
      <c r="O32" s="622"/>
      <c r="P32" s="40"/>
      <c r="Q32" s="627"/>
      <c r="R32" s="628"/>
      <c r="S32" s="37"/>
      <c r="T32" s="37"/>
      <c r="U32" s="28"/>
      <c r="V32" s="28"/>
      <c r="W32" s="28"/>
      <c r="X32" s="28"/>
      <c r="Y32" s="28"/>
      <c r="Z32" s="28"/>
      <c r="AA32" s="28"/>
      <c r="AB32" s="28"/>
      <c r="AC32" s="28"/>
      <c r="AD32" s="28"/>
      <c r="AE32" s="28"/>
      <c r="AF32" s="28"/>
      <c r="AG32" s="28"/>
      <c r="AH32" s="28"/>
      <c r="AI32" s="28"/>
      <c r="AJ32" s="28"/>
      <c r="AK32" s="28"/>
    </row>
    <row r="33" spans="1:37" ht="18.75" customHeight="1">
      <c r="A33" s="326"/>
      <c r="B33" s="534"/>
      <c r="C33" s="648"/>
      <c r="D33" s="649"/>
      <c r="E33" s="45" t="s">
        <v>34</v>
      </c>
      <c r="F33" s="179"/>
      <c r="G33" s="264">
        <f>IF(F33="","",VLOOKUP($F33,'選手一覧'!$A$1:$L$100,2,FALSE))</f>
      </c>
      <c r="H33" s="265">
        <f>IF(F33="","",VLOOKUP($F33,'選手一覧'!$A$1:$L$100,3,FALSE))</f>
      </c>
      <c r="I33" s="650">
        <f>IF($F33="","",VLOOKUP($F33,'選手一覧'!$A$1:$L$100,7,FALSE))</f>
      </c>
      <c r="J33" s="651">
        <f>IF($F33="","",VLOOKUP($F33,'選手一覧'!$A$1:$L$100,3,FALSE))</f>
      </c>
      <c r="K33" s="652">
        <f>IF($F33="","",VLOOKUP($F33,'選手一覧'!$A$1:$L$100,3,FALSE))</f>
      </c>
      <c r="L33" s="266">
        <f>IF(F33="","",VLOOKUP((DATEDIF(I33,DATE($N$14,4,1),"Y")),'年齢対応表'!$A$1:$B$3,2,FALSE))</f>
      </c>
      <c r="M33" s="620"/>
      <c r="N33" s="42"/>
      <c r="O33" s="622"/>
      <c r="P33" s="43"/>
      <c r="Q33" s="653"/>
      <c r="R33" s="654"/>
      <c r="S33" s="37"/>
      <c r="T33" s="37"/>
      <c r="U33" s="28"/>
      <c r="V33" s="28"/>
      <c r="W33" s="28"/>
      <c r="X33" s="28"/>
      <c r="Y33" s="28"/>
      <c r="Z33" s="28"/>
      <c r="AA33" s="28"/>
      <c r="AB33" s="28"/>
      <c r="AC33" s="28"/>
      <c r="AD33" s="28"/>
      <c r="AE33" s="28"/>
      <c r="AF33" s="28"/>
      <c r="AG33" s="28"/>
      <c r="AH33" s="28"/>
      <c r="AI33" s="28"/>
      <c r="AJ33" s="28"/>
      <c r="AK33" s="28"/>
    </row>
    <row r="34" spans="1:37" ht="18.75" customHeight="1">
      <c r="A34" s="326"/>
      <c r="B34" s="534"/>
      <c r="C34" s="624"/>
      <c r="D34" s="626">
        <v>9</v>
      </c>
      <c r="E34" s="18" t="s">
        <v>32</v>
      </c>
      <c r="F34" s="172"/>
      <c r="G34" s="214">
        <f>IF(F34="","",VLOOKUP($F34,'選手一覧'!$A$1:$L$100,2,FALSE))</f>
      </c>
      <c r="H34" s="215">
        <f>IF(F34="","",VLOOKUP($F34,'選手一覧'!$A$1:$L$100,3,FALSE))</f>
      </c>
      <c r="I34" s="634">
        <f>IF($F34="","",VLOOKUP($F34,'選手一覧'!$A$1:$L$100,7,FALSE))</f>
      </c>
      <c r="J34" s="635">
        <f>IF($F34="","",VLOOKUP($F34,'選手一覧'!$A$1:$L$100,3,FALSE))</f>
      </c>
      <c r="K34" s="636">
        <f>IF($F34="","",VLOOKUP($F34,'選手一覧'!$A$1:$L$100,3,FALSE))</f>
      </c>
      <c r="L34" s="190">
        <f>IF(F34="","",VLOOKUP((DATEDIF(I34,DATE($N$14,4,1),"Y")),'年齢対応表'!$A$1:$B$3,2,FALSE))</f>
      </c>
      <c r="M34" s="637"/>
      <c r="N34" s="19"/>
      <c r="O34" s="639"/>
      <c r="P34" s="20"/>
      <c r="Q34" s="641"/>
      <c r="R34" s="642"/>
      <c r="S34" s="37"/>
      <c r="T34" s="37"/>
      <c r="U34" s="28"/>
      <c r="V34" s="28"/>
      <c r="W34" s="28"/>
      <c r="X34" s="28"/>
      <c r="Y34" s="28"/>
      <c r="Z34" s="28"/>
      <c r="AA34" s="28"/>
      <c r="AB34" s="28"/>
      <c r="AC34" s="28"/>
      <c r="AD34" s="28"/>
      <c r="AE34" s="28"/>
      <c r="AF34" s="28"/>
      <c r="AG34" s="28"/>
      <c r="AH34" s="28"/>
      <c r="AI34" s="28"/>
      <c r="AJ34" s="28"/>
      <c r="AK34" s="28"/>
    </row>
    <row r="35" spans="1:37" ht="18.75" customHeight="1">
      <c r="A35" s="326" t="s">
        <v>220</v>
      </c>
      <c r="B35" s="534"/>
      <c r="C35" s="625"/>
      <c r="D35" s="626"/>
      <c r="E35" s="25" t="s">
        <v>34</v>
      </c>
      <c r="F35" s="177"/>
      <c r="G35" s="261">
        <f>IF(F35="","",VLOOKUP($F35,'選手一覧'!$A$1:$L$100,2,FALSE))</f>
      </c>
      <c r="H35" s="262">
        <f>IF(F35="","",VLOOKUP($F35,'選手一覧'!$A$1:$L$100,3,FALSE))</f>
      </c>
      <c r="I35" s="643">
        <f>IF($F35="","",VLOOKUP($F35,'選手一覧'!$A$1:$L$100,7,FALSE))</f>
      </c>
      <c r="J35" s="644">
        <f>IF($F35="","",VLOOKUP($F35,'選手一覧'!$A$1:$L$100,3,FALSE))</f>
      </c>
      <c r="K35" s="645">
        <f>IF($F35="","",VLOOKUP($F35,'選手一覧'!$A$1:$L$100,3,FALSE))</f>
      </c>
      <c r="L35" s="263">
        <f>IF(F35="","",VLOOKUP((DATEDIF(I35,DATE($N$14,4,1),"Y")),'年齢対応表'!$A$1:$B$3,2,FALSE))</f>
      </c>
      <c r="M35" s="638"/>
      <c r="N35" s="22"/>
      <c r="O35" s="640"/>
      <c r="P35" s="23"/>
      <c r="Q35" s="646"/>
      <c r="R35" s="647"/>
      <c r="S35" s="37"/>
      <c r="T35" s="37"/>
      <c r="U35" s="28"/>
      <c r="V35" s="28"/>
      <c r="W35" s="28"/>
      <c r="X35" s="28"/>
      <c r="Y35" s="28"/>
      <c r="Z35" s="28"/>
      <c r="AA35" s="28"/>
      <c r="AB35" s="28"/>
      <c r="AC35" s="28"/>
      <c r="AD35" s="28"/>
      <c r="AE35" s="28"/>
      <c r="AF35" s="28"/>
      <c r="AG35" s="28"/>
      <c r="AH35" s="28"/>
      <c r="AI35" s="28"/>
      <c r="AJ35" s="28"/>
      <c r="AK35" s="28"/>
    </row>
    <row r="36" spans="1:37" ht="18.75" customHeight="1">
      <c r="A36" s="326" t="s">
        <v>221</v>
      </c>
      <c r="B36" s="534"/>
      <c r="C36" s="613"/>
      <c r="D36" s="615">
        <v>10</v>
      </c>
      <c r="E36" s="44" t="s">
        <v>32</v>
      </c>
      <c r="F36" s="178"/>
      <c r="G36" s="216">
        <f>IF(F36="","",VLOOKUP($F36,'選手一覧'!$A$1:$L$100,2,FALSE))</f>
      </c>
      <c r="H36" s="217">
        <f>IF(F36="","",VLOOKUP($F36,'選手一覧'!$A$1:$L$100,3,FALSE))</f>
      </c>
      <c r="I36" s="617">
        <f>IF($F36="","",VLOOKUP($F36,'選手一覧'!$A$1:$L$100,7,FALSE))</f>
      </c>
      <c r="J36" s="618">
        <f>IF($F36="","",VLOOKUP($F36,'選手一覧'!$A$1:$L$100,3,FALSE))</f>
      </c>
      <c r="K36" s="619">
        <f>IF($F36="","",VLOOKUP($F36,'選手一覧'!$A$1:$L$100,3,FALSE))</f>
      </c>
      <c r="L36" s="191">
        <f>IF(F36="","",VLOOKUP((DATEDIF(I36,DATE($N$14,4,1),"Y")),'年齢対応表'!$A$1:$B$3,2,FALSE))</f>
      </c>
      <c r="M36" s="620"/>
      <c r="N36" s="39"/>
      <c r="O36" s="622"/>
      <c r="P36" s="40"/>
      <c r="Q36" s="627"/>
      <c r="R36" s="628"/>
      <c r="S36" s="37"/>
      <c r="T36" s="37"/>
      <c r="U36" s="28"/>
      <c r="V36" s="28"/>
      <c r="W36" s="28"/>
      <c r="X36" s="28"/>
      <c r="Y36" s="28"/>
      <c r="Z36" s="28"/>
      <c r="AA36" s="28"/>
      <c r="AB36" s="28"/>
      <c r="AC36" s="28"/>
      <c r="AD36" s="28"/>
      <c r="AE36" s="28"/>
      <c r="AF36" s="28"/>
      <c r="AG36" s="28"/>
      <c r="AH36" s="28"/>
      <c r="AI36" s="28"/>
      <c r="AJ36" s="28"/>
      <c r="AK36" s="28"/>
    </row>
    <row r="37" spans="1:37" ht="18.75" customHeight="1">
      <c r="A37" s="326"/>
      <c r="B37" s="534"/>
      <c r="C37" s="648"/>
      <c r="D37" s="649"/>
      <c r="E37" s="45" t="s">
        <v>34</v>
      </c>
      <c r="F37" s="179"/>
      <c r="G37" s="264">
        <f>IF(F37="","",VLOOKUP($F37,'選手一覧'!$A$1:$L$100,2,FALSE))</f>
      </c>
      <c r="H37" s="265">
        <f>IF(F37="","",VLOOKUP($F37,'選手一覧'!$A$1:$L$100,3,FALSE))</f>
      </c>
      <c r="I37" s="650">
        <f>IF($F37="","",VLOOKUP($F37,'選手一覧'!$A$1:$L$100,7,FALSE))</f>
      </c>
      <c r="J37" s="651">
        <f>IF($F37="","",VLOOKUP($F37,'選手一覧'!$A$1:$L$100,3,FALSE))</f>
      </c>
      <c r="K37" s="652">
        <f>IF($F37="","",VLOOKUP($F37,'選手一覧'!$A$1:$L$100,3,FALSE))</f>
      </c>
      <c r="L37" s="266">
        <f>IF(F37="","",VLOOKUP((DATEDIF(I37,DATE($N$14,4,1),"Y")),'年齢対応表'!$A$1:$B$3,2,FALSE))</f>
      </c>
      <c r="M37" s="620"/>
      <c r="N37" s="42"/>
      <c r="O37" s="622"/>
      <c r="P37" s="43"/>
      <c r="Q37" s="653"/>
      <c r="R37" s="654"/>
      <c r="S37" s="37"/>
      <c r="T37" s="37"/>
      <c r="U37" s="28"/>
      <c r="V37" s="28"/>
      <c r="W37" s="28"/>
      <c r="X37" s="28"/>
      <c r="Y37" s="28"/>
      <c r="Z37" s="28"/>
      <c r="AA37" s="28"/>
      <c r="AB37" s="28"/>
      <c r="AC37" s="28"/>
      <c r="AD37" s="28"/>
      <c r="AE37" s="28"/>
      <c r="AF37" s="28"/>
      <c r="AG37" s="28"/>
      <c r="AH37" s="28"/>
      <c r="AI37" s="28"/>
      <c r="AJ37" s="28"/>
      <c r="AK37" s="28"/>
    </row>
    <row r="38" spans="1:37" ht="18.75" customHeight="1">
      <c r="A38" s="326"/>
      <c r="B38" s="534"/>
      <c r="C38" s="624"/>
      <c r="D38" s="626">
        <v>11</v>
      </c>
      <c r="E38" s="18" t="s">
        <v>32</v>
      </c>
      <c r="F38" s="172"/>
      <c r="G38" s="214">
        <f>IF(F38="","",VLOOKUP($F38,'選手一覧'!$A$1:$L$100,2,FALSE))</f>
      </c>
      <c r="H38" s="215">
        <f>IF(F38="","",VLOOKUP($F38,'選手一覧'!$A$1:$L$100,3,FALSE))</f>
      </c>
      <c r="I38" s="634">
        <f>IF($F38="","",VLOOKUP($F38,'選手一覧'!$A$1:$L$100,7,FALSE))</f>
      </c>
      <c r="J38" s="635">
        <f>IF($F38="","",VLOOKUP($F38,'選手一覧'!$A$1:$L$100,3,FALSE))</f>
      </c>
      <c r="K38" s="636">
        <f>IF($F38="","",VLOOKUP($F38,'選手一覧'!$A$1:$L$100,3,FALSE))</f>
      </c>
      <c r="L38" s="190">
        <f>IF(F38="","",VLOOKUP((DATEDIF(I38,DATE($N$14,4,1),"Y")),'年齢対応表'!$A$1:$B$3,2,FALSE))</f>
      </c>
      <c r="M38" s="637"/>
      <c r="N38" s="19"/>
      <c r="O38" s="639"/>
      <c r="P38" s="20"/>
      <c r="Q38" s="641"/>
      <c r="R38" s="642"/>
      <c r="S38" s="37"/>
      <c r="T38" s="37"/>
      <c r="U38" s="28"/>
      <c r="V38" s="28"/>
      <c r="W38" s="28"/>
      <c r="X38" s="28"/>
      <c r="Y38" s="28"/>
      <c r="Z38" s="28"/>
      <c r="AA38" s="28"/>
      <c r="AB38" s="28"/>
      <c r="AC38" s="28"/>
      <c r="AD38" s="28"/>
      <c r="AE38" s="28"/>
      <c r="AF38" s="28"/>
      <c r="AG38" s="28"/>
      <c r="AH38" s="28"/>
      <c r="AI38" s="28"/>
      <c r="AJ38" s="28"/>
      <c r="AK38" s="28"/>
    </row>
    <row r="39" spans="1:37" ht="18.75" customHeight="1">
      <c r="A39" s="326"/>
      <c r="B39" s="534"/>
      <c r="C39" s="625"/>
      <c r="D39" s="626"/>
      <c r="E39" s="25" t="s">
        <v>34</v>
      </c>
      <c r="F39" s="177"/>
      <c r="G39" s="261">
        <f>IF(F39="","",VLOOKUP($F39,'選手一覧'!$A$1:$L$100,2,FALSE))</f>
      </c>
      <c r="H39" s="262">
        <f>IF(F39="","",VLOOKUP($F39,'選手一覧'!$A$1:$L$100,3,FALSE))</f>
      </c>
      <c r="I39" s="643">
        <f>IF($F39="","",VLOOKUP($F39,'選手一覧'!$A$1:$L$100,7,FALSE))</f>
      </c>
      <c r="J39" s="644">
        <f>IF($F39="","",VLOOKUP($F39,'選手一覧'!$A$1:$L$100,3,FALSE))</f>
      </c>
      <c r="K39" s="645">
        <f>IF($F39="","",VLOOKUP($F39,'選手一覧'!$A$1:$L$100,3,FALSE))</f>
      </c>
      <c r="L39" s="263">
        <f>IF(F39="","",VLOOKUP((DATEDIF(I39,DATE($N$14,4,1),"Y")),'年齢対応表'!$A$1:$B$3,2,FALSE))</f>
      </c>
      <c r="M39" s="638"/>
      <c r="N39" s="22"/>
      <c r="O39" s="640"/>
      <c r="P39" s="23"/>
      <c r="Q39" s="646"/>
      <c r="R39" s="647"/>
      <c r="S39" s="37"/>
      <c r="T39" s="37"/>
      <c r="U39" s="28"/>
      <c r="V39" s="28"/>
      <c r="W39" s="28"/>
      <c r="X39" s="28"/>
      <c r="Y39" s="28"/>
      <c r="Z39" s="28"/>
      <c r="AA39" s="28"/>
      <c r="AB39" s="28"/>
      <c r="AC39" s="28"/>
      <c r="AD39" s="28"/>
      <c r="AE39" s="28"/>
      <c r="AF39" s="28"/>
      <c r="AG39" s="28"/>
      <c r="AH39" s="28"/>
      <c r="AI39" s="28"/>
      <c r="AJ39" s="28"/>
      <c r="AK39" s="28"/>
    </row>
    <row r="40" spans="1:37" ht="18.75" customHeight="1">
      <c r="A40" s="326"/>
      <c r="B40" s="534"/>
      <c r="C40" s="613"/>
      <c r="D40" s="615">
        <v>12</v>
      </c>
      <c r="E40" s="44" t="s">
        <v>32</v>
      </c>
      <c r="F40" s="178"/>
      <c r="G40" s="216">
        <f>IF(F40="","",VLOOKUP($F40,'選手一覧'!$A$1:$L$100,2,FALSE))</f>
      </c>
      <c r="H40" s="217">
        <f>IF(F40="","",VLOOKUP($F40,'選手一覧'!$A$1:$L$100,3,FALSE))</f>
      </c>
      <c r="I40" s="617">
        <f>IF($F40="","",VLOOKUP($F40,'選手一覧'!$A$1:$L$100,7,FALSE))</f>
      </c>
      <c r="J40" s="618">
        <f>IF($F40="","",VLOOKUP($F40,'選手一覧'!$A$1:$L$100,3,FALSE))</f>
      </c>
      <c r="K40" s="619">
        <f>IF($F40="","",VLOOKUP($F40,'選手一覧'!$A$1:$L$100,3,FALSE))</f>
      </c>
      <c r="L40" s="191">
        <f>IF(F40="","",VLOOKUP((DATEDIF(I40,DATE($N$14,4,1),"Y")),'年齢対応表'!$A$1:$B$3,2,FALSE))</f>
      </c>
      <c r="M40" s="620"/>
      <c r="N40" s="39"/>
      <c r="O40" s="622"/>
      <c r="P40" s="40"/>
      <c r="Q40" s="627"/>
      <c r="R40" s="628"/>
      <c r="S40" s="37"/>
      <c r="T40" s="37"/>
      <c r="U40" s="28"/>
      <c r="V40" s="28"/>
      <c r="W40" s="28"/>
      <c r="X40" s="28"/>
      <c r="Y40" s="28"/>
      <c r="Z40" s="28"/>
      <c r="AA40" s="28"/>
      <c r="AB40" s="28"/>
      <c r="AC40" s="28"/>
      <c r="AD40" s="28"/>
      <c r="AE40" s="28"/>
      <c r="AF40" s="28"/>
      <c r="AG40" s="28"/>
      <c r="AH40" s="28"/>
      <c r="AI40" s="28"/>
      <c r="AJ40" s="28"/>
      <c r="AK40" s="28"/>
    </row>
    <row r="41" spans="1:37" ht="18.75" customHeight="1" thickBot="1">
      <c r="A41" s="326"/>
      <c r="B41" s="535"/>
      <c r="C41" s="614"/>
      <c r="D41" s="616"/>
      <c r="E41" s="46" t="s">
        <v>34</v>
      </c>
      <c r="F41" s="180"/>
      <c r="G41" s="267">
        <f>IF(F41="","",VLOOKUP($F41,'選手一覧'!$A$1:$L$100,2,FALSE))</f>
      </c>
      <c r="H41" s="268">
        <f>IF(F41="","",VLOOKUP($F41,'選手一覧'!$A$1:$L$100,3,FALSE))</f>
      </c>
      <c r="I41" s="629">
        <f>IF($F41="","",VLOOKUP($F41,'選手一覧'!$A$1:$L$100,7,FALSE))</f>
      </c>
      <c r="J41" s="630">
        <f>IF($F41="","",VLOOKUP($F41,'選手一覧'!$A$1:$L$100,3,FALSE))</f>
      </c>
      <c r="K41" s="631">
        <f>IF($F41="","",VLOOKUP($F41,'選手一覧'!$A$1:$L$100,3,FALSE))</f>
      </c>
      <c r="L41" s="269">
        <f>IF(F41="","",VLOOKUP((DATEDIF(I41,DATE($N$14,4,1),"Y")),'年齢対応表'!$A$1:$B$3,2,FALSE))</f>
      </c>
      <c r="M41" s="621"/>
      <c r="N41" s="47"/>
      <c r="O41" s="623"/>
      <c r="P41" s="48"/>
      <c r="Q41" s="632"/>
      <c r="R41" s="633"/>
      <c r="S41" s="37"/>
      <c r="T41" s="37"/>
      <c r="U41" s="28"/>
      <c r="V41" s="28"/>
      <c r="W41" s="28"/>
      <c r="X41" s="28"/>
      <c r="Y41" s="28"/>
      <c r="Z41" s="28"/>
      <c r="AA41" s="28"/>
      <c r="AB41" s="28"/>
      <c r="AC41" s="28"/>
      <c r="AD41" s="28"/>
      <c r="AE41" s="28"/>
      <c r="AF41" s="28"/>
      <c r="AG41" s="28"/>
      <c r="AH41" s="28"/>
      <c r="AI41" s="28"/>
      <c r="AJ41" s="28"/>
      <c r="AK41" s="28"/>
    </row>
    <row r="42" spans="1:37" ht="13.5">
      <c r="A42" s="326"/>
      <c r="D42" s="1"/>
      <c r="E42" s="1"/>
      <c r="F42" s="1"/>
      <c r="G42" s="1"/>
      <c r="S42" s="28"/>
      <c r="T42" s="28"/>
      <c r="U42" s="28"/>
      <c r="V42" s="28"/>
      <c r="W42" s="28"/>
      <c r="X42" s="28"/>
      <c r="Y42" s="28"/>
      <c r="Z42" s="28"/>
      <c r="AA42" s="28"/>
      <c r="AB42" s="28"/>
      <c r="AC42" s="28"/>
      <c r="AD42" s="28"/>
      <c r="AE42" s="28"/>
      <c r="AF42" s="28"/>
      <c r="AG42" s="28"/>
      <c r="AH42" s="28"/>
      <c r="AI42" s="28"/>
      <c r="AJ42" s="28"/>
      <c r="AK42" s="28"/>
    </row>
    <row r="43" spans="1:37" ht="23.25" customHeight="1">
      <c r="A43" s="326"/>
      <c r="B43" s="3" t="s">
        <v>10</v>
      </c>
      <c r="C43" s="3"/>
      <c r="E43" s="1"/>
      <c r="F43" s="1"/>
      <c r="G43" s="1"/>
      <c r="S43" s="28"/>
      <c r="T43" s="28"/>
      <c r="U43" s="28"/>
      <c r="V43" s="28"/>
      <c r="W43" s="28"/>
      <c r="X43" s="28"/>
      <c r="Y43" s="28"/>
      <c r="Z43" s="28"/>
      <c r="AA43" s="28"/>
      <c r="AB43" s="28"/>
      <c r="AC43" s="28"/>
      <c r="AD43" s="28"/>
      <c r="AE43" s="28"/>
      <c r="AF43" s="28"/>
      <c r="AG43" s="28"/>
      <c r="AH43" s="28"/>
      <c r="AI43" s="28"/>
      <c r="AJ43" s="28"/>
      <c r="AK43" s="28"/>
    </row>
    <row r="44" spans="1:37" ht="27" customHeight="1">
      <c r="A44" s="326"/>
      <c r="D44" s="70" t="s">
        <v>11</v>
      </c>
      <c r="E44" s="1"/>
      <c r="F44" s="1"/>
      <c r="G44" s="1"/>
      <c r="K44" s="531"/>
      <c r="L44" s="531"/>
      <c r="M44" s="531"/>
      <c r="N44" s="531"/>
      <c r="O44" s="531"/>
      <c r="P44" s="3" t="s">
        <v>12</v>
      </c>
      <c r="Q44" s="3"/>
      <c r="S44" s="28"/>
      <c r="T44" s="28"/>
      <c r="U44" s="28"/>
      <c r="V44" s="28"/>
      <c r="W44" s="28"/>
      <c r="X44" s="28"/>
      <c r="Y44" s="28"/>
      <c r="Z44" s="28"/>
      <c r="AA44" s="28"/>
      <c r="AB44" s="28"/>
      <c r="AC44" s="28"/>
      <c r="AD44" s="28"/>
      <c r="AE44" s="28"/>
      <c r="AF44" s="28"/>
      <c r="AG44" s="28"/>
      <c r="AH44" s="28"/>
      <c r="AI44" s="28"/>
      <c r="AJ44" s="28"/>
      <c r="AK44" s="28"/>
    </row>
    <row r="45" spans="1:37" ht="27" customHeight="1">
      <c r="A45" s="326"/>
      <c r="K45" s="532"/>
      <c r="L45" s="532"/>
      <c r="M45" s="532"/>
      <c r="N45" s="532"/>
      <c r="O45" s="532"/>
      <c r="P45" s="193" t="s">
        <v>5</v>
      </c>
      <c r="Q45" s="1"/>
      <c r="S45" s="28"/>
      <c r="T45" s="28"/>
      <c r="U45" s="28"/>
      <c r="V45" s="28"/>
      <c r="W45" s="28"/>
      <c r="X45" s="28"/>
      <c r="Y45" s="28"/>
      <c r="Z45" s="28"/>
      <c r="AA45" s="28"/>
      <c r="AB45" s="28"/>
      <c r="AC45" s="28"/>
      <c r="AD45" s="28"/>
      <c r="AE45" s="28"/>
      <c r="AF45" s="28"/>
      <c r="AG45" s="28"/>
      <c r="AH45" s="28"/>
      <c r="AI45" s="28"/>
      <c r="AJ45" s="28"/>
      <c r="AK45" s="28"/>
    </row>
    <row r="46" spans="1:37" ht="13.5" customHeight="1">
      <c r="A46" s="398"/>
      <c r="B46" s="28"/>
      <c r="C46" s="28"/>
      <c r="D46" s="30"/>
      <c r="E46" s="30"/>
      <c r="F46" s="30"/>
      <c r="G46" s="30"/>
      <c r="H46" s="28"/>
      <c r="I46" s="28"/>
      <c r="J46" s="28"/>
      <c r="K46" s="28"/>
      <c r="L46" s="28"/>
      <c r="M46" s="31"/>
      <c r="N46" s="31"/>
      <c r="O46" s="31"/>
      <c r="P46" s="31"/>
      <c r="Q46" s="28"/>
      <c r="R46" s="28"/>
      <c r="S46" s="28"/>
      <c r="T46" s="28"/>
      <c r="U46" s="28"/>
      <c r="V46" s="28"/>
      <c r="W46" s="28"/>
      <c r="X46" s="28"/>
      <c r="Y46" s="28"/>
      <c r="Z46" s="28"/>
      <c r="AA46" s="28"/>
      <c r="AB46" s="28"/>
      <c r="AC46" s="28"/>
      <c r="AD46" s="28"/>
      <c r="AE46" s="28"/>
      <c r="AF46" s="28"/>
      <c r="AG46" s="28"/>
      <c r="AH46" s="28"/>
      <c r="AI46" s="28"/>
      <c r="AJ46" s="28"/>
      <c r="AK46" s="28"/>
    </row>
    <row r="47" spans="1:37" ht="13.5">
      <c r="A47" s="398"/>
      <c r="B47" s="28"/>
      <c r="C47" s="28"/>
      <c r="D47" s="30"/>
      <c r="E47" s="30"/>
      <c r="F47" s="30"/>
      <c r="G47" s="30"/>
      <c r="H47" s="28"/>
      <c r="I47" s="28"/>
      <c r="J47" s="28"/>
      <c r="K47" s="28"/>
      <c r="L47" s="28"/>
      <c r="M47" s="31"/>
      <c r="N47" s="31"/>
      <c r="O47" s="31"/>
      <c r="P47" s="31"/>
      <c r="Q47" s="28"/>
      <c r="R47" s="28"/>
      <c r="S47" s="28"/>
      <c r="T47" s="28"/>
      <c r="U47" s="28"/>
      <c r="V47" s="28"/>
      <c r="W47" s="28"/>
      <c r="X47" s="28"/>
      <c r="Y47" s="28"/>
      <c r="Z47" s="28"/>
      <c r="AA47" s="28"/>
      <c r="AB47" s="28"/>
      <c r="AC47" s="28"/>
      <c r="AD47" s="28"/>
      <c r="AE47" s="28"/>
      <c r="AF47" s="28"/>
      <c r="AG47" s="28"/>
      <c r="AH47" s="28"/>
      <c r="AI47" s="28"/>
      <c r="AJ47" s="28"/>
      <c r="AK47" s="28"/>
    </row>
    <row r="48" spans="1:37" ht="13.5">
      <c r="A48" s="398"/>
      <c r="B48" s="28"/>
      <c r="C48" s="28"/>
      <c r="D48" s="30"/>
      <c r="E48" s="30"/>
      <c r="F48" s="30"/>
      <c r="G48" s="30"/>
      <c r="H48" s="28"/>
      <c r="I48" s="28"/>
      <c r="J48" s="28"/>
      <c r="K48" s="28"/>
      <c r="L48" s="28"/>
      <c r="M48" s="31"/>
      <c r="N48" s="31"/>
      <c r="O48" s="31"/>
      <c r="P48" s="31"/>
      <c r="Q48" s="28"/>
      <c r="R48" s="28"/>
      <c r="S48" s="28"/>
      <c r="T48" s="28"/>
      <c r="U48" s="28"/>
      <c r="V48" s="28"/>
      <c r="W48" s="28"/>
      <c r="X48" s="28"/>
      <c r="Y48" s="28"/>
      <c r="Z48" s="28"/>
      <c r="AA48" s="28"/>
      <c r="AB48" s="28"/>
      <c r="AC48" s="28"/>
      <c r="AD48" s="28"/>
      <c r="AE48" s="28"/>
      <c r="AF48" s="28"/>
      <c r="AG48" s="28"/>
      <c r="AH48" s="28"/>
      <c r="AI48" s="28"/>
      <c r="AJ48" s="28"/>
      <c r="AK48" s="28"/>
    </row>
    <row r="49" spans="1:37" ht="13.5">
      <c r="A49" s="398"/>
      <c r="B49" s="28"/>
      <c r="C49" s="28"/>
      <c r="D49" s="30"/>
      <c r="E49" s="30"/>
      <c r="F49" s="30"/>
      <c r="G49" s="30"/>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row>
    <row r="50" spans="1:37" ht="13.5">
      <c r="A50" s="398"/>
      <c r="B50" s="28"/>
      <c r="C50" s="28"/>
      <c r="D50" s="30"/>
      <c r="E50" s="30"/>
      <c r="F50" s="30"/>
      <c r="G50" s="30"/>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row>
    <row r="51" spans="1:37" ht="13.5">
      <c r="A51" s="398"/>
      <c r="B51" s="28"/>
      <c r="C51" s="28"/>
      <c r="D51" s="30"/>
      <c r="E51" s="30"/>
      <c r="F51" s="30"/>
      <c r="G51" s="30"/>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2" spans="1:37" ht="13.5">
      <c r="A52" s="398"/>
      <c r="B52" s="28"/>
      <c r="C52" s="28"/>
      <c r="D52" s="30"/>
      <c r="E52" s="30"/>
      <c r="F52" s="30"/>
      <c r="G52" s="30"/>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ht="13.5">
      <c r="A53" s="398"/>
      <c r="B53" s="28"/>
      <c r="C53" s="28"/>
      <c r="D53" s="30"/>
      <c r="E53" s="30"/>
      <c r="F53" s="30"/>
      <c r="G53" s="30"/>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row>
    <row r="54" spans="1:37" ht="13.5">
      <c r="A54" s="398"/>
      <c r="B54" s="28"/>
      <c r="C54" s="28"/>
      <c r="D54" s="30"/>
      <c r="E54" s="30"/>
      <c r="F54" s="30"/>
      <c r="G54" s="30"/>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row>
    <row r="55" spans="1:37" ht="13.5">
      <c r="A55" s="398"/>
      <c r="B55" s="28"/>
      <c r="C55" s="28"/>
      <c r="D55" s="30"/>
      <c r="E55" s="30"/>
      <c r="F55" s="30"/>
      <c r="G55" s="30"/>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ht="13.5">
      <c r="A56" s="398"/>
      <c r="B56" s="28"/>
      <c r="C56" s="28"/>
      <c r="D56" s="30"/>
      <c r="E56" s="30"/>
      <c r="F56" s="30"/>
      <c r="G56" s="30"/>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row>
    <row r="57" spans="1:37" ht="13.5">
      <c r="A57" s="398"/>
      <c r="B57" s="28"/>
      <c r="C57" s="28"/>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row>
    <row r="58" spans="1:37" ht="13.5">
      <c r="A58" s="398"/>
      <c r="B58" s="28"/>
      <c r="C58" s="28"/>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row>
    <row r="59" spans="1:37" ht="13.5">
      <c r="A59" s="398"/>
      <c r="B59" s="28"/>
      <c r="C59" s="28"/>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1:37" ht="13.5">
      <c r="A60" s="398"/>
      <c r="B60" s="28"/>
      <c r="C60" s="28"/>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1:37" ht="13.5">
      <c r="A61" s="398"/>
      <c r="B61" s="28"/>
      <c r="C61" s="28"/>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row>
    <row r="62" spans="1:37" ht="13.5">
      <c r="A62" s="398"/>
      <c r="B62" s="28"/>
      <c r="C62" s="28"/>
      <c r="D62" s="29"/>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ht="13.5">
      <c r="A63" s="398"/>
      <c r="B63" s="28"/>
      <c r="C63" s="28"/>
      <c r="D63" s="29"/>
      <c r="E63" s="29"/>
      <c r="F63" s="29"/>
      <c r="G63" s="29"/>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ht="13.5">
      <c r="A64" s="398"/>
      <c r="B64" s="28"/>
      <c r="C64" s="28"/>
      <c r="D64" s="29"/>
      <c r="E64" s="29"/>
      <c r="F64" s="29"/>
      <c r="G64" s="29"/>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1:37" ht="13.5">
      <c r="A65" s="398"/>
      <c r="B65" s="28"/>
      <c r="C65" s="28"/>
      <c r="D65" s="29"/>
      <c r="E65" s="29"/>
      <c r="F65" s="29"/>
      <c r="G65" s="29"/>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ht="13.5">
      <c r="A66" s="398"/>
      <c r="B66" s="28"/>
      <c r="C66" s="28"/>
      <c r="D66" s="29"/>
      <c r="E66" s="29"/>
      <c r="F66" s="29"/>
      <c r="G66" s="29"/>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7" spans="1:37" ht="13.5">
      <c r="A67" s="398"/>
      <c r="B67" s="28"/>
      <c r="C67" s="28"/>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row>
    <row r="68" spans="1:37" ht="13.5">
      <c r="A68" s="398"/>
      <c r="B68" s="28"/>
      <c r="C68" s="28"/>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row>
    <row r="69" spans="1:37" ht="13.5">
      <c r="A69" s="398"/>
      <c r="B69" s="28"/>
      <c r="C69" s="28"/>
      <c r="D69" s="29"/>
      <c r="E69" s="29"/>
      <c r="F69" s="29"/>
      <c r="G69" s="29"/>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row>
    <row r="70" spans="1:37" ht="13.5">
      <c r="A70" s="398"/>
      <c r="B70" s="28"/>
      <c r="C70" s="28"/>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row>
    <row r="71" spans="1:37" ht="13.5">
      <c r="A71" s="398"/>
      <c r="B71" s="28"/>
      <c r="C71" s="28"/>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row>
    <row r="72" spans="1:37" ht="13.5">
      <c r="A72" s="398"/>
      <c r="B72" s="28"/>
      <c r="C72" s="28"/>
      <c r="D72" s="29"/>
      <c r="E72" s="29"/>
      <c r="F72" s="29"/>
      <c r="G72" s="29"/>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row>
    <row r="73" spans="1:37" ht="13.5">
      <c r="A73" s="398"/>
      <c r="B73" s="28"/>
      <c r="C73" s="28"/>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row>
    <row r="74" spans="1:37" ht="13.5">
      <c r="A74" s="398"/>
      <c r="B74" s="28"/>
      <c r="C74" s="28"/>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row>
    <row r="75" spans="1:37" ht="13.5">
      <c r="A75" s="398"/>
      <c r="B75" s="28"/>
      <c r="C75" s="28"/>
      <c r="D75" s="29"/>
      <c r="E75" s="29"/>
      <c r="F75" s="29"/>
      <c r="G75" s="29"/>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row>
    <row r="76" spans="1:37" ht="13.5">
      <c r="A76" s="398"/>
      <c r="B76" s="28"/>
      <c r="C76" s="28"/>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row>
    <row r="77" spans="1:37" ht="13.5">
      <c r="A77" s="398"/>
      <c r="B77" s="28"/>
      <c r="C77" s="28"/>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row>
    <row r="78" spans="1:37" ht="13.5">
      <c r="A78" s="398"/>
      <c r="B78" s="28"/>
      <c r="C78" s="28"/>
      <c r="D78" s="29"/>
      <c r="E78" s="29"/>
      <c r="F78" s="29"/>
      <c r="G78" s="29"/>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row>
    <row r="79" spans="1:37" ht="13.5">
      <c r="A79" s="398"/>
      <c r="B79" s="28"/>
      <c r="C79" s="28"/>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row>
    <row r="80" spans="1:37" ht="13.5">
      <c r="A80" s="398"/>
      <c r="B80" s="28"/>
      <c r="C80" s="28"/>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1:37" ht="13.5">
      <c r="A81" s="398"/>
      <c r="B81" s="28"/>
      <c r="C81" s="28"/>
      <c r="D81" s="29"/>
      <c r="E81" s="29"/>
      <c r="F81" s="29"/>
      <c r="G81" s="29"/>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1:37" ht="13.5">
      <c r="A82" s="398"/>
      <c r="B82" s="28"/>
      <c r="C82" s="28"/>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row>
    <row r="83" spans="1:37" ht="13.5">
      <c r="A83" s="398"/>
      <c r="B83" s="28"/>
      <c r="C83" s="28"/>
      <c r="D83" s="29"/>
      <c r="E83" s="29"/>
      <c r="F83" s="29"/>
      <c r="G83" s="29"/>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row>
    <row r="84" spans="1:37" ht="13.5">
      <c r="A84" s="398"/>
      <c r="B84" s="28"/>
      <c r="C84" s="28"/>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row>
    <row r="85" spans="1:37" ht="13.5">
      <c r="A85" s="398"/>
      <c r="B85" s="28"/>
      <c r="C85" s="28"/>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ht="13.5">
      <c r="A86" s="398"/>
      <c r="B86" s="28"/>
      <c r="C86" s="28"/>
      <c r="D86" s="29"/>
      <c r="E86" s="29"/>
      <c r="F86" s="29"/>
      <c r="G86" s="29"/>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1:37" ht="13.5">
      <c r="A87" s="398"/>
      <c r="B87" s="28"/>
      <c r="C87" s="28"/>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row>
    <row r="88" spans="1:37" ht="13.5">
      <c r="A88" s="398"/>
      <c r="B88" s="28"/>
      <c r="C88" s="28"/>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row>
    <row r="89" spans="1:37" ht="13.5">
      <c r="A89" s="398"/>
      <c r="B89" s="28"/>
      <c r="C89" s="28"/>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row>
    <row r="90" spans="1:37" ht="13.5">
      <c r="A90" s="398"/>
      <c r="B90" s="28"/>
      <c r="C90" s="28"/>
      <c r="D90" s="29"/>
      <c r="E90" s="29"/>
      <c r="F90" s="29"/>
      <c r="G90" s="29"/>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1:37" ht="13.5">
      <c r="A91" s="398"/>
      <c r="B91" s="28"/>
      <c r="C91" s="28"/>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1:37" ht="13.5">
      <c r="A92" s="398"/>
      <c r="B92" s="28"/>
      <c r="C92" s="28"/>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1:37" ht="13.5">
      <c r="A93" s="398"/>
      <c r="B93" s="28"/>
      <c r="C93" s="28"/>
      <c r="D93" s="29"/>
      <c r="E93" s="29"/>
      <c r="F93" s="29"/>
      <c r="G93" s="29"/>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1:37" ht="13.5">
      <c r="A94" s="398"/>
      <c r="B94" s="28"/>
      <c r="C94" s="28"/>
      <c r="D94" s="29"/>
      <c r="E94" s="29"/>
      <c r="F94" s="29"/>
      <c r="G94" s="29"/>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1:37" ht="13.5">
      <c r="A95" s="398"/>
      <c r="B95" s="28"/>
      <c r="C95" s="28"/>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1:37" ht="13.5">
      <c r="A96" s="398"/>
      <c r="B96" s="28"/>
      <c r="C96" s="28"/>
      <c r="D96" s="29"/>
      <c r="E96" s="29"/>
      <c r="F96" s="29"/>
      <c r="G96" s="29"/>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row r="97" spans="1:37" ht="13.5">
      <c r="A97" s="398"/>
      <c r="B97" s="28"/>
      <c r="C97" s="28"/>
      <c r="D97" s="29"/>
      <c r="E97" s="29"/>
      <c r="F97" s="29"/>
      <c r="G97" s="29"/>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row>
    <row r="98" spans="1:37" ht="13.5">
      <c r="A98" s="398"/>
      <c r="B98" s="28"/>
      <c r="C98" s="28"/>
      <c r="D98" s="29"/>
      <c r="E98" s="29"/>
      <c r="F98" s="29"/>
      <c r="G98" s="29"/>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row>
    <row r="99" spans="1:37" ht="13.5">
      <c r="A99" s="398"/>
      <c r="B99" s="28"/>
      <c r="C99" s="28"/>
      <c r="D99" s="29"/>
      <c r="E99" s="29"/>
      <c r="F99" s="29"/>
      <c r="G99" s="29"/>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row>
    <row r="100" spans="1:37" ht="13.5">
      <c r="A100" s="398"/>
      <c r="B100" s="28"/>
      <c r="C100" s="28"/>
      <c r="D100" s="29"/>
      <c r="E100" s="29"/>
      <c r="F100" s="29"/>
      <c r="G100" s="29"/>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row>
  </sheetData>
  <sheetProtection selectLockedCells="1"/>
  <mergeCells count="127">
    <mergeCell ref="Q14:R14"/>
    <mergeCell ref="B11:E11"/>
    <mergeCell ref="I17:K17"/>
    <mergeCell ref="Q17:R17"/>
    <mergeCell ref="D15:H16"/>
    <mergeCell ref="I15:L15"/>
    <mergeCell ref="M15:N15"/>
    <mergeCell ref="O15:Q15"/>
    <mergeCell ref="B13:R13"/>
    <mergeCell ref="M16:N16"/>
    <mergeCell ref="C18:C19"/>
    <mergeCell ref="D18:D19"/>
    <mergeCell ref="I18:K18"/>
    <mergeCell ref="M18:M19"/>
    <mergeCell ref="O18:O19"/>
    <mergeCell ref="Q18:R18"/>
    <mergeCell ref="I19:K19"/>
    <mergeCell ref="Q19:R19"/>
    <mergeCell ref="C20:C21"/>
    <mergeCell ref="D20:D21"/>
    <mergeCell ref="I20:K20"/>
    <mergeCell ref="M20:M21"/>
    <mergeCell ref="O20:O21"/>
    <mergeCell ref="Q20:R20"/>
    <mergeCell ref="I21:K21"/>
    <mergeCell ref="Q21:R21"/>
    <mergeCell ref="C22:C23"/>
    <mergeCell ref="D22:D23"/>
    <mergeCell ref="I22:K22"/>
    <mergeCell ref="M22:M23"/>
    <mergeCell ref="O22:O23"/>
    <mergeCell ref="Q22:R22"/>
    <mergeCell ref="I23:K23"/>
    <mergeCell ref="Q23:R23"/>
    <mergeCell ref="C24:C25"/>
    <mergeCell ref="D24:D25"/>
    <mergeCell ref="I24:K24"/>
    <mergeCell ref="M24:M25"/>
    <mergeCell ref="O24:O25"/>
    <mergeCell ref="Q24:R24"/>
    <mergeCell ref="I25:K25"/>
    <mergeCell ref="Q25:R25"/>
    <mergeCell ref="C26:C27"/>
    <mergeCell ref="D26:D27"/>
    <mergeCell ref="I26:K26"/>
    <mergeCell ref="M26:M27"/>
    <mergeCell ref="O26:O27"/>
    <mergeCell ref="Q26:R26"/>
    <mergeCell ref="I27:K27"/>
    <mergeCell ref="Q27:R27"/>
    <mergeCell ref="C28:C29"/>
    <mergeCell ref="D28:D29"/>
    <mergeCell ref="I28:K28"/>
    <mergeCell ref="M28:M29"/>
    <mergeCell ref="O28:O29"/>
    <mergeCell ref="Q28:R28"/>
    <mergeCell ref="I29:K29"/>
    <mergeCell ref="Q29:R29"/>
    <mergeCell ref="I33:K33"/>
    <mergeCell ref="Q33:R33"/>
    <mergeCell ref="C30:C31"/>
    <mergeCell ref="D30:D31"/>
    <mergeCell ref="I30:K30"/>
    <mergeCell ref="M30:M31"/>
    <mergeCell ref="O30:O31"/>
    <mergeCell ref="Q30:R30"/>
    <mergeCell ref="I31:K31"/>
    <mergeCell ref="Q31:R31"/>
    <mergeCell ref="O34:O35"/>
    <mergeCell ref="Q34:R34"/>
    <mergeCell ref="I35:K35"/>
    <mergeCell ref="Q35:R35"/>
    <mergeCell ref="C32:C33"/>
    <mergeCell ref="D32:D33"/>
    <mergeCell ref="I32:K32"/>
    <mergeCell ref="M32:M33"/>
    <mergeCell ref="O32:O33"/>
    <mergeCell ref="Q32:R32"/>
    <mergeCell ref="Q39:R39"/>
    <mergeCell ref="C36:C37"/>
    <mergeCell ref="D36:D37"/>
    <mergeCell ref="I36:K36"/>
    <mergeCell ref="M36:M37"/>
    <mergeCell ref="O36:O37"/>
    <mergeCell ref="Q36:R36"/>
    <mergeCell ref="I37:K37"/>
    <mergeCell ref="Q37:R37"/>
    <mergeCell ref="Q40:R40"/>
    <mergeCell ref="I41:K41"/>
    <mergeCell ref="Q41:R41"/>
    <mergeCell ref="C38:C39"/>
    <mergeCell ref="D38:D39"/>
    <mergeCell ref="I38:K38"/>
    <mergeCell ref="M38:M39"/>
    <mergeCell ref="O38:O39"/>
    <mergeCell ref="Q38:R38"/>
    <mergeCell ref="I39:K39"/>
    <mergeCell ref="D34:D35"/>
    <mergeCell ref="K44:O44"/>
    <mergeCell ref="K45:O45"/>
    <mergeCell ref="C40:C41"/>
    <mergeCell ref="D40:D41"/>
    <mergeCell ref="I40:K40"/>
    <mergeCell ref="M40:M41"/>
    <mergeCell ref="O40:O41"/>
    <mergeCell ref="I34:K34"/>
    <mergeCell ref="M34:M35"/>
    <mergeCell ref="B2:E2"/>
    <mergeCell ref="P2:R2"/>
    <mergeCell ref="B7:M7"/>
    <mergeCell ref="O7:P7"/>
    <mergeCell ref="O9:P9"/>
    <mergeCell ref="B10:F10"/>
    <mergeCell ref="E4:F4"/>
    <mergeCell ref="G10:J10"/>
    <mergeCell ref="H4:I4"/>
    <mergeCell ref="J4:K4"/>
    <mergeCell ref="I11:J11"/>
    <mergeCell ref="U26:W26"/>
    <mergeCell ref="B14:C14"/>
    <mergeCell ref="B15:C16"/>
    <mergeCell ref="B17:B41"/>
    <mergeCell ref="D14:L14"/>
    <mergeCell ref="N14:O14"/>
    <mergeCell ref="O16:R16"/>
    <mergeCell ref="C34:C35"/>
    <mergeCell ref="G11:H11"/>
  </mergeCells>
  <dataValidations count="5">
    <dataValidation type="list" allowBlank="1" showInputMessage="1" showErrorMessage="1" sqref="P18:R41 N19:N41">
      <formula1>$A$9:$A$16</formula1>
    </dataValidation>
    <dataValidation type="list" allowBlank="1" showInputMessage="1" showErrorMessage="1" sqref="Q14 O7">
      <formula1>$A$2:$A$4</formula1>
    </dataValidation>
    <dataValidation type="list" allowBlank="1" showInputMessage="1" showErrorMessage="1" sqref="C26:C28 C30:C32 C34:C36 C38:C40 O18:O41 M18:M41 C18:C20 C22:C24">
      <formula1>$A$6:$A$7</formula1>
    </dataValidation>
    <dataValidation type="list" allowBlank="1" showInputMessage="1" showErrorMessage="1" sqref="B7:M7">
      <formula1>$A$34:$A$36</formula1>
    </dataValidation>
    <dataValidation type="list" allowBlank="1" showInputMessage="1" showErrorMessage="1" sqref="N18">
      <formula1>$A$9:$A$16</formula1>
    </dataValidation>
  </dataValidations>
  <printOptions horizontalCentered="1" verticalCentered="1"/>
  <pageMargins left="0.52" right="0.52" top="0.52" bottom="0.42" header="0.31496062992125984" footer="0.31496062992125984"/>
  <pageSetup blackAndWhite="1" fitToHeight="1" fitToWidth="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codeName="Sheet16"/>
  <dimension ref="A1:AK99"/>
  <sheetViews>
    <sheetView showGridLines="0" zoomScaleSheetLayoutView="100" zoomScalePageLayoutView="0" workbookViewId="0" topLeftCell="A1">
      <selection activeCell="P5" sqref="P5"/>
    </sheetView>
  </sheetViews>
  <sheetFormatPr defaultColWidth="9.00390625" defaultRowHeight="13.5"/>
  <cols>
    <col min="1" max="1" width="1.00390625" style="0" customWidth="1"/>
    <col min="2" max="2" width="3.75390625" style="0" customWidth="1"/>
    <col min="3" max="3" width="4.00390625" style="0" customWidth="1"/>
    <col min="4" max="4" width="3.50390625" style="2" customWidth="1"/>
    <col min="5" max="5" width="3.00390625" style="2" customWidth="1"/>
    <col min="6" max="6" width="10.625" style="2" customWidth="1"/>
    <col min="7" max="7" width="7.75390625" style="2" customWidth="1"/>
    <col min="8" max="8" width="7.75390625" style="0" customWidth="1"/>
    <col min="9" max="11" width="3.75390625" style="0" customWidth="1"/>
    <col min="12" max="12" width="3.875" style="0" customWidth="1"/>
    <col min="13" max="13" width="3.50390625" style="0" customWidth="1"/>
    <col min="14" max="14" width="9.625" style="0" customWidth="1"/>
    <col min="15" max="15" width="3.50390625" style="0" customWidth="1"/>
    <col min="16" max="16" width="7.00390625" style="0" customWidth="1"/>
    <col min="17" max="17" width="5.25390625" style="0" customWidth="1"/>
    <col min="18" max="18" width="3.625" style="0" customWidth="1"/>
    <col min="19" max="19" width="5.00390625" style="0" customWidth="1"/>
    <col min="20" max="20" width="7.125" style="0" customWidth="1"/>
    <col min="21" max="21" width="9.50390625" style="0" customWidth="1"/>
    <col min="22" max="22" width="11.50390625" style="0" customWidth="1"/>
    <col min="23" max="23" width="11.25390625" style="0" customWidth="1"/>
    <col min="24" max="24" width="15.125" style="0" customWidth="1"/>
  </cols>
  <sheetData>
    <row r="1" spans="1:37" ht="5.25" customHeight="1" thickBot="1">
      <c r="A1" s="49"/>
      <c r="B1" s="49"/>
      <c r="C1" s="49"/>
      <c r="D1" s="50"/>
      <c r="E1" s="50"/>
      <c r="F1" s="50"/>
      <c r="G1" s="50" t="s">
        <v>172</v>
      </c>
      <c r="H1" s="49">
        <f>COUNTA(F5,F7,F9,F11,F13,F15,F17,F19,F21,F23,F25,F27,F29,F31,F33,F35,F37,F39)</f>
        <v>0</v>
      </c>
      <c r="I1" s="49"/>
      <c r="J1" s="49"/>
      <c r="K1" s="49"/>
      <c r="L1" s="49"/>
      <c r="M1" s="49"/>
      <c r="N1" s="49"/>
      <c r="O1" s="49"/>
      <c r="P1" s="49"/>
      <c r="Q1" s="49"/>
      <c r="R1" s="49"/>
      <c r="S1" s="28"/>
      <c r="T1" s="28"/>
      <c r="U1" s="28"/>
      <c r="V1" s="28"/>
      <c r="W1" s="28"/>
      <c r="X1" s="28"/>
      <c r="Y1" s="28"/>
      <c r="Z1" s="28"/>
      <c r="AA1" s="28"/>
      <c r="AB1" s="28"/>
      <c r="AC1" s="28"/>
      <c r="AD1" s="28"/>
      <c r="AE1" s="28"/>
      <c r="AF1" s="28"/>
      <c r="AG1" s="28"/>
      <c r="AH1" s="28"/>
      <c r="AI1" s="28"/>
      <c r="AJ1" s="28"/>
      <c r="AK1" s="28"/>
    </row>
    <row r="2" spans="1:37" ht="18" customHeight="1">
      <c r="A2" s="49" t="s">
        <v>116</v>
      </c>
      <c r="B2" s="709" t="s">
        <v>39</v>
      </c>
      <c r="C2" s="710"/>
      <c r="D2" s="710"/>
      <c r="E2" s="711"/>
      <c r="F2" s="715" t="s">
        <v>40</v>
      </c>
      <c r="G2" s="694">
        <f>IF('秋_ダブルス①'!D15="","",'秋_ダブルス①'!D15)</f>
      </c>
      <c r="H2" s="695"/>
      <c r="I2" s="695"/>
      <c r="J2" s="695"/>
      <c r="K2" s="695"/>
      <c r="L2" s="695"/>
      <c r="M2" s="696"/>
      <c r="N2" s="700" t="s">
        <v>45</v>
      </c>
      <c r="O2" s="702">
        <f>IF('秋_ダブルス①'!Q14="","",'秋_ダブルス①'!Q14)</f>
      </c>
      <c r="P2" s="703"/>
      <c r="Q2" s="703"/>
      <c r="R2" s="704"/>
      <c r="S2" s="33"/>
      <c r="T2" s="33"/>
      <c r="U2" s="28"/>
      <c r="V2" s="28"/>
      <c r="W2" s="28"/>
      <c r="X2" s="28"/>
      <c r="Y2" s="28"/>
      <c r="Z2" s="28"/>
      <c r="AA2" s="28"/>
      <c r="AB2" s="28"/>
      <c r="AC2" s="28"/>
      <c r="AD2" s="28"/>
      <c r="AE2" s="28"/>
      <c r="AF2" s="28"/>
      <c r="AG2" s="28"/>
      <c r="AH2" s="28"/>
      <c r="AI2" s="28"/>
      <c r="AJ2" s="28"/>
      <c r="AK2" s="28"/>
    </row>
    <row r="3" spans="1:37" ht="18" customHeight="1" thickBot="1">
      <c r="A3" s="49" t="s">
        <v>117</v>
      </c>
      <c r="B3" s="712"/>
      <c r="C3" s="713"/>
      <c r="D3" s="713"/>
      <c r="E3" s="714"/>
      <c r="F3" s="716"/>
      <c r="G3" s="697"/>
      <c r="H3" s="698"/>
      <c r="I3" s="698"/>
      <c r="J3" s="698"/>
      <c r="K3" s="698"/>
      <c r="L3" s="698"/>
      <c r="M3" s="699"/>
      <c r="N3" s="701"/>
      <c r="O3" s="705"/>
      <c r="P3" s="706"/>
      <c r="Q3" s="706"/>
      <c r="R3" s="707"/>
      <c r="S3" s="33"/>
      <c r="T3" s="33"/>
      <c r="U3" s="28"/>
      <c r="V3" s="28"/>
      <c r="W3" s="28"/>
      <c r="X3" s="28"/>
      <c r="Y3" s="28"/>
      <c r="Z3" s="28"/>
      <c r="AA3" s="28"/>
      <c r="AB3" s="28"/>
      <c r="AC3" s="28"/>
      <c r="AD3" s="28"/>
      <c r="AE3" s="28"/>
      <c r="AF3" s="28"/>
      <c r="AG3" s="28"/>
      <c r="AH3" s="28"/>
      <c r="AI3" s="28"/>
      <c r="AJ3" s="28"/>
      <c r="AK3" s="28"/>
    </row>
    <row r="4" spans="1:37" ht="21" customHeight="1">
      <c r="A4" s="49"/>
      <c r="B4" s="533" t="s">
        <v>17</v>
      </c>
      <c r="C4" s="17"/>
      <c r="D4" s="15" t="s">
        <v>7</v>
      </c>
      <c r="E4" s="15"/>
      <c r="F4" s="115" t="s">
        <v>142</v>
      </c>
      <c r="G4" s="26" t="s">
        <v>54</v>
      </c>
      <c r="H4" s="27" t="s">
        <v>55</v>
      </c>
      <c r="I4" s="571" t="s">
        <v>173</v>
      </c>
      <c r="J4" s="572"/>
      <c r="K4" s="573"/>
      <c r="L4" s="13" t="s">
        <v>9</v>
      </c>
      <c r="M4" s="119" t="s">
        <v>2</v>
      </c>
      <c r="N4" s="116" t="s">
        <v>135</v>
      </c>
      <c r="O4" s="290" t="s">
        <v>2</v>
      </c>
      <c r="P4" s="117" t="s">
        <v>208</v>
      </c>
      <c r="Q4" s="657" t="s">
        <v>209</v>
      </c>
      <c r="R4" s="658"/>
      <c r="S4" s="34" t="s">
        <v>46</v>
      </c>
      <c r="T4" s="35" t="s">
        <v>53</v>
      </c>
      <c r="U4" s="36"/>
      <c r="V4" s="28"/>
      <c r="W4" s="28"/>
      <c r="X4" s="28"/>
      <c r="Y4" s="28"/>
      <c r="Z4" s="28"/>
      <c r="AA4" s="28"/>
      <c r="AB4" s="28"/>
      <c r="AC4" s="28"/>
      <c r="AD4" s="28"/>
      <c r="AE4" s="28"/>
      <c r="AF4" s="28"/>
      <c r="AG4" s="28"/>
      <c r="AH4" s="28"/>
      <c r="AI4" s="28"/>
      <c r="AJ4" s="28"/>
      <c r="AK4" s="28"/>
    </row>
    <row r="5" spans="1:37" ht="18.75" customHeight="1" thickBot="1">
      <c r="A5" s="49" t="s">
        <v>21</v>
      </c>
      <c r="B5" s="534"/>
      <c r="C5" s="624"/>
      <c r="D5" s="626">
        <v>13</v>
      </c>
      <c r="E5" s="18" t="s">
        <v>33</v>
      </c>
      <c r="F5" s="172"/>
      <c r="G5" s="214">
        <f>IF($F5="","",VLOOKUP($F5,'選手一覧'!$A$1:$L$100,2,FALSE))</f>
      </c>
      <c r="H5" s="215">
        <f>IF($F5="","",VLOOKUP($F5,'選手一覧'!$A$1:$L$100,3,FALSE))</f>
      </c>
      <c r="I5" s="634">
        <f>IF($F5="","",VLOOKUP($F5,'選手一覧'!$A$1:$L$100,7,FALSE))</f>
      </c>
      <c r="J5" s="635">
        <f>IF($F5="","",VLOOKUP($F5,'選手一覧'!$A$1:$L$100,3,FALSE))</f>
      </c>
      <c r="K5" s="636">
        <f>IF($F5="","",VLOOKUP($F5,'選手一覧'!$A$1:$L$100,3,FALSE))</f>
      </c>
      <c r="L5" s="190">
        <f>IF(F5="","",VLOOKUP((DATEDIF(I5,DATE('秋_ダブルス①'!$N$2,4,1),"Y")),'年齢対応表'!$A$1:$B$3,2,FALSE))</f>
      </c>
      <c r="M5" s="725"/>
      <c r="N5" s="19"/>
      <c r="O5" s="639"/>
      <c r="P5" s="20"/>
      <c r="Q5" s="641"/>
      <c r="R5" s="642"/>
      <c r="S5" s="37"/>
      <c r="T5" s="37"/>
      <c r="U5" s="720" t="s">
        <v>24</v>
      </c>
      <c r="V5" s="720"/>
      <c r="W5" s="720"/>
      <c r="X5" s="720"/>
      <c r="Y5" s="28"/>
      <c r="Z5" s="28"/>
      <c r="AA5" s="28"/>
      <c r="AB5" s="28"/>
      <c r="AC5" s="28"/>
      <c r="AD5" s="28"/>
      <c r="AE5" s="28"/>
      <c r="AF5" s="28"/>
      <c r="AG5" s="28"/>
      <c r="AH5" s="28"/>
      <c r="AI5" s="28"/>
      <c r="AJ5" s="28"/>
      <c r="AK5" s="28"/>
    </row>
    <row r="6" spans="1:37" ht="18.75" customHeight="1" thickBot="1">
      <c r="A6" s="49"/>
      <c r="B6" s="534"/>
      <c r="C6" s="625"/>
      <c r="D6" s="708"/>
      <c r="E6" s="21" t="s">
        <v>35</v>
      </c>
      <c r="F6" s="173"/>
      <c r="G6" s="221">
        <f>IF($F6="","",VLOOKUP($F6,'選手一覧'!$A$1:$L$100,2,FALSE))</f>
      </c>
      <c r="H6" s="222">
        <f>IF($F6="","",VLOOKUP($F6,'選手一覧'!$A$1:$L$100,3,FALSE))</f>
      </c>
      <c r="I6" s="687">
        <f>IF($F6="","",VLOOKUP($F6,'選手一覧'!$A$1:$L$100,7,FALSE))</f>
      </c>
      <c r="J6" s="688">
        <f>IF($F6="","",VLOOKUP($F6,'選手一覧'!$A$1:$L$100,3,FALSE))</f>
      </c>
      <c r="K6" s="689">
        <f>IF($F6="","",VLOOKUP($F6,'選手一覧'!$A$1:$L$100,3,FALSE))</f>
      </c>
      <c r="L6" s="182">
        <f>IF(F6="","",VLOOKUP((DATEDIF(I6,DATE('秋_ダブルス①'!$N$2,4,1),"Y")),'年齢対応表'!$A$1:$B$3,2,FALSE))</f>
      </c>
      <c r="M6" s="726"/>
      <c r="N6" s="22"/>
      <c r="O6" s="640"/>
      <c r="P6" s="23"/>
      <c r="Q6" s="646"/>
      <c r="R6" s="647"/>
      <c r="S6" s="37"/>
      <c r="T6" s="37"/>
      <c r="U6" s="64"/>
      <c r="V6" s="65" t="s">
        <v>22</v>
      </c>
      <c r="W6" s="66" t="s">
        <v>23</v>
      </c>
      <c r="X6" s="67" t="s">
        <v>1</v>
      </c>
      <c r="Y6" s="28"/>
      <c r="Z6" s="28"/>
      <c r="AA6" s="28"/>
      <c r="AB6" s="28"/>
      <c r="AC6" s="28"/>
      <c r="AD6" s="28"/>
      <c r="AE6" s="28"/>
      <c r="AF6" s="28"/>
      <c r="AG6" s="28"/>
      <c r="AH6" s="28"/>
      <c r="AI6" s="28"/>
      <c r="AJ6" s="28"/>
      <c r="AK6" s="28"/>
    </row>
    <row r="7" spans="1:37" ht="18.75" customHeight="1" thickBot="1" thickTop="1">
      <c r="A7" s="49"/>
      <c r="B7" s="534"/>
      <c r="C7" s="613"/>
      <c r="D7" s="690">
        <v>14</v>
      </c>
      <c r="E7" s="38" t="s">
        <v>32</v>
      </c>
      <c r="F7" s="174"/>
      <c r="G7" s="223">
        <f>IF($F7="","",VLOOKUP($F7,'選手一覧'!$A$1:$L$100,2,FALSE))</f>
      </c>
      <c r="H7" s="224">
        <f>IF($F7="","",VLOOKUP($F7,'選手一覧'!$A$1:$L$100,3,FALSE))</f>
      </c>
      <c r="I7" s="681">
        <f>IF($F7="","",VLOOKUP($F7,'選手一覧'!$A$1:$L$100,7,FALSE))</f>
      </c>
      <c r="J7" s="682">
        <f>IF($F7="","",VLOOKUP($F7,'選手一覧'!$A$1:$L$100,3,FALSE))</f>
      </c>
      <c r="K7" s="683">
        <f>IF($F7="","",VLOOKUP($F7,'選手一覧'!$A$1:$L$100,3,FALSE))</f>
      </c>
      <c r="L7" s="183">
        <f>IF(F7="","",VLOOKUP((DATEDIF(I7,DATE('秋_ダブルス①'!$N$2,4,1),"Y")),'年齢対応表'!$A$1:$B$3,2,FALSE))</f>
      </c>
      <c r="M7" s="620"/>
      <c r="N7" s="39"/>
      <c r="O7" s="622"/>
      <c r="P7" s="40"/>
      <c r="Q7" s="627"/>
      <c r="R7" s="628"/>
      <c r="S7" s="37"/>
      <c r="T7" s="71"/>
      <c r="U7" s="60" t="s">
        <v>25</v>
      </c>
      <c r="V7" s="61" t="s">
        <v>37</v>
      </c>
      <c r="W7" s="62" t="s">
        <v>27</v>
      </c>
      <c r="X7" s="63" t="s">
        <v>42</v>
      </c>
      <c r="Y7" s="28"/>
      <c r="Z7" s="28"/>
      <c r="AA7" s="28"/>
      <c r="AB7" s="28"/>
      <c r="AC7" s="28"/>
      <c r="AD7" s="28"/>
      <c r="AE7" s="28"/>
      <c r="AF7" s="28"/>
      <c r="AG7" s="28"/>
      <c r="AH7" s="28"/>
      <c r="AI7" s="28"/>
      <c r="AJ7" s="28"/>
      <c r="AK7" s="28"/>
    </row>
    <row r="8" spans="1:37" ht="18.75" customHeight="1" thickBot="1">
      <c r="A8" s="326" t="s">
        <v>47</v>
      </c>
      <c r="B8" s="534"/>
      <c r="C8" s="648"/>
      <c r="D8" s="690"/>
      <c r="E8" s="41" t="s">
        <v>34</v>
      </c>
      <c r="F8" s="175"/>
      <c r="G8" s="225">
        <f>IF($F8="","",VLOOKUP($F8,'選手一覧'!$A$1:$L$100,2,FALSE))</f>
      </c>
      <c r="H8" s="226">
        <f>IF($F8="","",VLOOKUP($F8,'選手一覧'!$A$1:$L$100,3,FALSE))</f>
      </c>
      <c r="I8" s="691">
        <f>IF($F8="","",VLOOKUP($F8,'選手一覧'!$A$1:$L$100,7,FALSE))</f>
      </c>
      <c r="J8" s="692">
        <f>IF($F8="","",VLOOKUP($F8,'選手一覧'!$A$1:$L$100,3,FALSE))</f>
      </c>
      <c r="K8" s="693">
        <f>IF($F8="","",VLOOKUP($F8,'選手一覧'!$A$1:$L$100,3,FALSE))</f>
      </c>
      <c r="L8" s="184">
        <f>IF(F8="","",VLOOKUP((DATEDIF(I8,DATE('秋_ダブルス①'!$N$2,4,1),"Y")),'年齢対応表'!$A$1:$B$3,2,FALSE))</f>
      </c>
      <c r="M8" s="620"/>
      <c r="N8" s="42"/>
      <c r="O8" s="622"/>
      <c r="P8" s="43"/>
      <c r="Q8" s="653"/>
      <c r="R8" s="654"/>
      <c r="S8" s="37"/>
      <c r="T8" s="37"/>
      <c r="U8" s="56" t="s">
        <v>211</v>
      </c>
      <c r="V8" s="59" t="s">
        <v>25</v>
      </c>
      <c r="W8" s="52" t="s">
        <v>37</v>
      </c>
      <c r="X8" s="57" t="s">
        <v>31</v>
      </c>
      <c r="Y8" s="28"/>
      <c r="Z8" s="28"/>
      <c r="AA8" s="28"/>
      <c r="AB8" s="28"/>
      <c r="AC8" s="28"/>
      <c r="AD8" s="28"/>
      <c r="AE8" s="28"/>
      <c r="AF8" s="28"/>
      <c r="AG8" s="28"/>
      <c r="AH8" s="28"/>
      <c r="AI8" s="28"/>
      <c r="AJ8" s="28"/>
      <c r="AK8" s="28"/>
    </row>
    <row r="9" spans="1:37" ht="18.75" customHeight="1" thickBot="1">
      <c r="A9" s="326" t="s">
        <v>48</v>
      </c>
      <c r="B9" s="534"/>
      <c r="C9" s="624"/>
      <c r="D9" s="661">
        <v>15</v>
      </c>
      <c r="E9" s="24" t="s">
        <v>32</v>
      </c>
      <c r="F9" s="176"/>
      <c r="G9" s="227">
        <f>IF($F9="","",VLOOKUP($F9,'選手一覧'!$A$1:$L$100,2,FALSE))</f>
      </c>
      <c r="H9" s="228">
        <f>IF($F9="","",VLOOKUP($F9,'選手一覧'!$A$1:$L$100,3,FALSE))</f>
      </c>
      <c r="I9" s="634">
        <f>IF($F9="","",VLOOKUP($F9,'選手一覧'!$A$1:$L$100,7,FALSE))</f>
      </c>
      <c r="J9" s="635">
        <f>IF($F9="","",VLOOKUP($F9,'選手一覧'!$A$1:$L$100,3,FALSE))</f>
      </c>
      <c r="K9" s="636">
        <f>IF($F9="","",VLOOKUP($F9,'選手一覧'!$A$1:$L$100,3,FALSE))</f>
      </c>
      <c r="L9" s="185">
        <f>IF(F9="","",VLOOKUP((DATEDIF(I9,DATE('秋_ダブルス①'!$N$2,4,1),"Y")),'年齢対応表'!$A$1:$B$3,2,FALSE))</f>
      </c>
      <c r="M9" s="637"/>
      <c r="N9" s="19"/>
      <c r="O9" s="639"/>
      <c r="P9" s="20"/>
      <c r="Q9" s="641"/>
      <c r="R9" s="642"/>
      <c r="S9" s="37"/>
      <c r="T9" s="71" t="s">
        <v>61</v>
      </c>
      <c r="U9" s="53" t="s">
        <v>27</v>
      </c>
      <c r="V9" s="58" t="s">
        <v>211</v>
      </c>
      <c r="W9" s="54" t="s">
        <v>25</v>
      </c>
      <c r="X9" s="55" t="s">
        <v>43</v>
      </c>
      <c r="Y9" s="28"/>
      <c r="Z9" s="28"/>
      <c r="AA9" s="28"/>
      <c r="AB9" s="28"/>
      <c r="AC9" s="28"/>
      <c r="AD9" s="28"/>
      <c r="AE9" s="28"/>
      <c r="AF9" s="28"/>
      <c r="AG9" s="28"/>
      <c r="AH9" s="28"/>
      <c r="AI9" s="28"/>
      <c r="AJ9" s="28"/>
      <c r="AK9" s="28"/>
    </row>
    <row r="10" spans="1:37" ht="18.75" customHeight="1" thickBot="1">
      <c r="A10" s="326" t="s">
        <v>303</v>
      </c>
      <c r="B10" s="534"/>
      <c r="C10" s="625"/>
      <c r="D10" s="626"/>
      <c r="E10" s="25" t="s">
        <v>34</v>
      </c>
      <c r="F10" s="177"/>
      <c r="G10" s="229">
        <f>IF($F10="","",VLOOKUP($F10,'選手一覧'!$A$1:$L$100,2,FALSE))</f>
      </c>
      <c r="H10" s="230">
        <f>IF($F10="","",VLOOKUP($F10,'選手一覧'!$A$1:$L$100,3,FALSE))</f>
      </c>
      <c r="I10" s="687">
        <f>IF($F10="","",VLOOKUP($F10,'選手一覧'!$A$1:$L$100,7,FALSE))</f>
      </c>
      <c r="J10" s="688">
        <f>IF($F10="","",VLOOKUP($F10,'選手一覧'!$A$1:$L$100,3,FALSE))</f>
      </c>
      <c r="K10" s="689">
        <f>IF($F10="","",VLOOKUP($F10,'選手一覧'!$A$1:$L$100,3,FALSE))</f>
      </c>
      <c r="L10" s="186">
        <f>IF(F10="","",VLOOKUP((DATEDIF(I10,DATE('秋_ダブルス①'!$N$2,4,1),"Y")),'年齢対応表'!$A$1:$B$3,2,FALSE))</f>
      </c>
      <c r="M10" s="638"/>
      <c r="N10" s="22"/>
      <c r="O10" s="640"/>
      <c r="P10" s="23"/>
      <c r="Q10" s="646"/>
      <c r="R10" s="647"/>
      <c r="S10" s="37"/>
      <c r="T10" s="37"/>
      <c r="U10" s="56" t="s">
        <v>28</v>
      </c>
      <c r="V10" s="59" t="s">
        <v>27</v>
      </c>
      <c r="W10" s="52" t="s">
        <v>211</v>
      </c>
      <c r="X10" s="57" t="s">
        <v>42</v>
      </c>
      <c r="Y10" s="28"/>
      <c r="Z10" s="28"/>
      <c r="AA10" s="28"/>
      <c r="AB10" s="28"/>
      <c r="AC10" s="28"/>
      <c r="AD10" s="28"/>
      <c r="AE10" s="28"/>
      <c r="AF10" s="28"/>
      <c r="AG10" s="28"/>
      <c r="AH10" s="28"/>
      <c r="AI10" s="28"/>
      <c r="AJ10" s="28"/>
      <c r="AK10" s="28"/>
    </row>
    <row r="11" spans="1:37" ht="18.75" customHeight="1" thickBot="1">
      <c r="A11" s="326" t="s">
        <v>304</v>
      </c>
      <c r="B11" s="534"/>
      <c r="C11" s="613"/>
      <c r="D11" s="615">
        <v>16</v>
      </c>
      <c r="E11" s="44" t="s">
        <v>32</v>
      </c>
      <c r="F11" s="178"/>
      <c r="G11" s="231">
        <f>IF($F11="","",VLOOKUP($F11,'選手一覧'!$A$1:$L$100,2,FALSE))</f>
      </c>
      <c r="H11" s="232">
        <f>IF($F11="","",VLOOKUP($F11,'選手一覧'!$A$1:$L$100,3,FALSE))</f>
      </c>
      <c r="I11" s="681">
        <f>IF($F11="","",VLOOKUP($F11,'選手一覧'!$A$1:$L$100,7,FALSE))</f>
      </c>
      <c r="J11" s="682">
        <f>IF($F11="","",VLOOKUP($F11,'選手一覧'!$A$1:$L$100,3,FALSE))</f>
      </c>
      <c r="K11" s="683">
        <f>IF($F11="","",VLOOKUP($F11,'選手一覧'!$A$1:$L$100,3,FALSE))</f>
      </c>
      <c r="L11" s="187">
        <f>IF(F11="","",VLOOKUP((DATEDIF(I11,DATE('秋_ダブルス①'!$N$2,4,1),"Y")),'年齢対応表'!$A$1:$B$3,2,FALSE))</f>
      </c>
      <c r="M11" s="620"/>
      <c r="N11" s="39"/>
      <c r="O11" s="622"/>
      <c r="P11" s="40"/>
      <c r="Q11" s="627"/>
      <c r="R11" s="628"/>
      <c r="S11" s="37"/>
      <c r="T11" s="37"/>
      <c r="U11" s="53" t="s">
        <v>29</v>
      </c>
      <c r="V11" s="58" t="s">
        <v>31</v>
      </c>
      <c r="W11" s="54" t="s">
        <v>31</v>
      </c>
      <c r="X11" s="55" t="s">
        <v>31</v>
      </c>
      <c r="Y11" s="28"/>
      <c r="Z11" s="28"/>
      <c r="AA11" s="28"/>
      <c r="AB11" s="28"/>
      <c r="AC11" s="28"/>
      <c r="AD11" s="28"/>
      <c r="AE11" s="28"/>
      <c r="AF11" s="28"/>
      <c r="AG11" s="28"/>
      <c r="AH11" s="28"/>
      <c r="AI11" s="28"/>
      <c r="AJ11" s="28"/>
      <c r="AK11" s="28"/>
    </row>
    <row r="12" spans="1:37" ht="18.75" customHeight="1">
      <c r="A12" s="326" t="s">
        <v>50</v>
      </c>
      <c r="B12" s="534"/>
      <c r="C12" s="648"/>
      <c r="D12" s="649"/>
      <c r="E12" s="45" t="s">
        <v>34</v>
      </c>
      <c r="F12" s="179"/>
      <c r="G12" s="233">
        <f>IF($F12="","",VLOOKUP($F12,'選手一覧'!$A$1:$L$100,2,FALSE))</f>
      </c>
      <c r="H12" s="234">
        <f>IF($F12="","",VLOOKUP($F12,'選手一覧'!$A$1:$L$100,3,FALSE))</f>
      </c>
      <c r="I12" s="691">
        <f>IF($F12="","",VLOOKUP($F12,'選手一覧'!$A$1:$L$100,7,FALSE))</f>
      </c>
      <c r="J12" s="692">
        <f>IF($F12="","",VLOOKUP($F12,'選手一覧'!$A$1:$L$100,3,FALSE))</f>
      </c>
      <c r="K12" s="693">
        <f>IF($F12="","",VLOOKUP($F12,'選手一覧'!$A$1:$L$100,3,FALSE))</f>
      </c>
      <c r="L12" s="188">
        <f>IF(F12="","",VLOOKUP((DATEDIF(I12,DATE('秋_ダブルス①'!$N$2,4,1),"Y")),'年齢対応表'!$A$1:$B$3,2,FALSE))</f>
      </c>
      <c r="M12" s="620"/>
      <c r="N12" s="42"/>
      <c r="O12" s="622"/>
      <c r="P12" s="43"/>
      <c r="Q12" s="653"/>
      <c r="R12" s="654"/>
      <c r="S12" s="37"/>
      <c r="T12" s="37"/>
      <c r="U12" s="719" t="s">
        <v>41</v>
      </c>
      <c r="V12" s="719"/>
      <c r="W12" s="719"/>
      <c r="X12" s="68" t="s">
        <v>56</v>
      </c>
      <c r="Y12" s="28"/>
      <c r="Z12" s="28"/>
      <c r="AA12" s="28"/>
      <c r="AB12" s="28"/>
      <c r="AC12" s="28"/>
      <c r="AD12" s="28"/>
      <c r="AE12" s="28"/>
      <c r="AF12" s="28"/>
      <c r="AG12" s="28"/>
      <c r="AH12" s="28"/>
      <c r="AI12" s="28"/>
      <c r="AJ12" s="28"/>
      <c r="AK12" s="28"/>
    </row>
    <row r="13" spans="1:37" ht="18.75" customHeight="1">
      <c r="A13" s="326" t="s">
        <v>305</v>
      </c>
      <c r="B13" s="534"/>
      <c r="C13" s="624"/>
      <c r="D13" s="626">
        <v>17</v>
      </c>
      <c r="E13" s="18" t="s">
        <v>32</v>
      </c>
      <c r="F13" s="172"/>
      <c r="G13" s="214">
        <f>IF($F13="","",VLOOKUP($F13,'選手一覧'!$A$1:$L$100,2,FALSE))</f>
      </c>
      <c r="H13" s="235">
        <f>IF($F13="","",VLOOKUP($F13,'選手一覧'!$A$1:$L$100,3,FALSE))</f>
      </c>
      <c r="I13" s="634">
        <f>IF($F13="","",VLOOKUP($F13,'選手一覧'!$A$1:$L$100,7,FALSE))</f>
      </c>
      <c r="J13" s="635">
        <f>IF($F13="","",VLOOKUP($F13,'選手一覧'!$A$1:$L$100,3,FALSE))</f>
      </c>
      <c r="K13" s="636">
        <f>IF($F13="","",VLOOKUP($F13,'選手一覧'!$A$1:$L$100,3,FALSE))</f>
      </c>
      <c r="L13" s="181">
        <f>IF(F13="","",VLOOKUP((DATEDIF(I13,DATE('秋_ダブルス①'!$N$2,4,1),"Y")),'年齢対応表'!$A$1:$B$3,2,FALSE))</f>
      </c>
      <c r="M13" s="637"/>
      <c r="N13" s="19"/>
      <c r="O13" s="639"/>
      <c r="P13" s="20"/>
      <c r="Q13" s="641"/>
      <c r="R13" s="642"/>
      <c r="S13" s="37"/>
      <c r="T13" s="37"/>
      <c r="U13" s="51"/>
      <c r="V13" s="51"/>
      <c r="W13" s="51"/>
      <c r="X13" s="69" t="s">
        <v>57</v>
      </c>
      <c r="Y13" s="28"/>
      <c r="Z13" s="28"/>
      <c r="AA13" s="28"/>
      <c r="AB13" s="28"/>
      <c r="AC13" s="28"/>
      <c r="AD13" s="28"/>
      <c r="AE13" s="28"/>
      <c r="AF13" s="28"/>
      <c r="AG13" s="28"/>
      <c r="AH13" s="28"/>
      <c r="AI13" s="28"/>
      <c r="AJ13" s="28"/>
      <c r="AK13" s="28"/>
    </row>
    <row r="14" spans="1:37" ht="18.75" customHeight="1">
      <c r="A14" s="326" t="s">
        <v>51</v>
      </c>
      <c r="B14" s="534"/>
      <c r="C14" s="625"/>
      <c r="D14" s="626"/>
      <c r="E14" s="25" t="s">
        <v>34</v>
      </c>
      <c r="F14" s="177"/>
      <c r="G14" s="229">
        <f>IF($F14="","",VLOOKUP($F14,'選手一覧'!$A$1:$L$100,2,FALSE))</f>
      </c>
      <c r="H14" s="230">
        <f>IF($F14="","",VLOOKUP($F14,'選手一覧'!$A$1:$L$100,3,FALSE))</f>
      </c>
      <c r="I14" s="687">
        <f>IF($F14="","",VLOOKUP($F14,'選手一覧'!$A$1:$L$100,7,FALSE))</f>
      </c>
      <c r="J14" s="688">
        <f>IF($F14="","",VLOOKUP($F14,'選手一覧'!$A$1:$L$100,3,FALSE))</f>
      </c>
      <c r="K14" s="689">
        <f>IF($F14="","",VLOOKUP($F14,'選手一覧'!$A$1:$L$100,3,FALSE))</f>
      </c>
      <c r="L14" s="186">
        <f>IF(F14="","",VLOOKUP((DATEDIF(I14,DATE('秋_ダブルス①'!$N$2,4,1),"Y")),'年齢対応表'!$A$1:$B$3,2,FALSE))</f>
      </c>
      <c r="M14" s="638"/>
      <c r="N14" s="22"/>
      <c r="O14" s="640"/>
      <c r="P14" s="23"/>
      <c r="Q14" s="646"/>
      <c r="R14" s="647"/>
      <c r="S14" s="37"/>
      <c r="T14" s="37"/>
      <c r="U14" s="28"/>
      <c r="V14" s="28"/>
      <c r="W14" s="28"/>
      <c r="X14" s="28"/>
      <c r="Y14" s="28"/>
      <c r="Z14" s="28"/>
      <c r="AA14" s="28"/>
      <c r="AB14" s="28"/>
      <c r="AC14" s="28"/>
      <c r="AD14" s="28"/>
      <c r="AE14" s="28"/>
      <c r="AF14" s="28"/>
      <c r="AG14" s="28"/>
      <c r="AH14" s="28"/>
      <c r="AI14" s="28"/>
      <c r="AJ14" s="28"/>
      <c r="AK14" s="28"/>
    </row>
    <row r="15" spans="1:37" ht="18.75" customHeight="1">
      <c r="A15" s="326" t="s">
        <v>52</v>
      </c>
      <c r="B15" s="534"/>
      <c r="C15" s="613"/>
      <c r="D15" s="615">
        <v>18</v>
      </c>
      <c r="E15" s="44" t="s">
        <v>32</v>
      </c>
      <c r="F15" s="178"/>
      <c r="G15" s="231">
        <f>IF($F15="","",VLOOKUP($F15,'選手一覧'!$A$1:$L$100,2,FALSE))</f>
      </c>
      <c r="H15" s="232">
        <f>IF($F15="","",VLOOKUP($F15,'選手一覧'!$A$1:$L$100,3,FALSE))</f>
      </c>
      <c r="I15" s="681">
        <f>IF($F15="","",VLOOKUP($F15,'選手一覧'!$A$1:$L$100,7,FALSE))</f>
      </c>
      <c r="J15" s="682">
        <f>IF($F15="","",VLOOKUP($F15,'選手一覧'!$A$1:$L$100,3,FALSE))</f>
      </c>
      <c r="K15" s="683">
        <f>IF($F15="","",VLOOKUP($F15,'選手一覧'!$A$1:$L$100,3,FALSE))</f>
      </c>
      <c r="L15" s="187">
        <f>IF(F15="","",VLOOKUP((DATEDIF(I15,DATE('秋_ダブルス①'!$N$2,4,1),"Y")),'年齢対応表'!$A$1:$B$3,2,FALSE))</f>
      </c>
      <c r="M15" s="620"/>
      <c r="N15" s="39"/>
      <c r="O15" s="622"/>
      <c r="P15" s="40"/>
      <c r="Q15" s="627"/>
      <c r="R15" s="628"/>
      <c r="S15" s="37"/>
      <c r="T15" s="37"/>
      <c r="U15" s="28"/>
      <c r="V15" s="28"/>
      <c r="W15" s="28"/>
      <c r="X15" s="28"/>
      <c r="Y15" s="28"/>
      <c r="Z15" s="28"/>
      <c r="AA15" s="28"/>
      <c r="AB15" s="28"/>
      <c r="AC15" s="28"/>
      <c r="AD15" s="28"/>
      <c r="AE15" s="28"/>
      <c r="AF15" s="28"/>
      <c r="AG15" s="28"/>
      <c r="AH15" s="28"/>
      <c r="AI15" s="28"/>
      <c r="AJ15" s="28"/>
      <c r="AK15" s="28"/>
    </row>
    <row r="16" spans="1:37" ht="18.75" customHeight="1">
      <c r="A16" s="49"/>
      <c r="B16" s="534"/>
      <c r="C16" s="648"/>
      <c r="D16" s="649"/>
      <c r="E16" s="45" t="s">
        <v>34</v>
      </c>
      <c r="F16" s="179"/>
      <c r="G16" s="233">
        <f>IF($F16="","",VLOOKUP($F16,'選手一覧'!$A$1:$L$100,2,FALSE))</f>
      </c>
      <c r="H16" s="234">
        <f>IF($F16="","",VLOOKUP($F16,'選手一覧'!$A$1:$L$100,3,FALSE))</f>
      </c>
      <c r="I16" s="691">
        <f>IF($F16="","",VLOOKUP($F16,'選手一覧'!$A$1:$L$100,7,FALSE))</f>
      </c>
      <c r="J16" s="692">
        <f>IF($F16="","",VLOOKUP($F16,'選手一覧'!$A$1:$L$100,3,FALSE))</f>
      </c>
      <c r="K16" s="693">
        <f>IF($F16="","",VLOOKUP($F16,'選手一覧'!$A$1:$L$100,3,FALSE))</f>
      </c>
      <c r="L16" s="188">
        <f>IF(F16="","",VLOOKUP((DATEDIF(I16,DATE('秋_ダブルス①'!$N$2,4,1),"Y")),'年齢対応表'!$A$1:$B$3,2,FALSE))</f>
      </c>
      <c r="M16" s="620"/>
      <c r="N16" s="42"/>
      <c r="O16" s="622"/>
      <c r="P16" s="43"/>
      <c r="Q16" s="653"/>
      <c r="R16" s="654"/>
      <c r="S16" s="37"/>
      <c r="T16" s="37"/>
      <c r="U16" s="28"/>
      <c r="V16" s="28"/>
      <c r="W16" s="28"/>
      <c r="X16" s="28"/>
      <c r="Y16" s="28"/>
      <c r="Z16" s="28"/>
      <c r="AA16" s="28"/>
      <c r="AB16" s="28"/>
      <c r="AC16" s="28"/>
      <c r="AD16" s="28"/>
      <c r="AE16" s="28"/>
      <c r="AF16" s="28"/>
      <c r="AG16" s="28"/>
      <c r="AH16" s="28"/>
      <c r="AI16" s="28"/>
      <c r="AJ16" s="28"/>
      <c r="AK16" s="28"/>
    </row>
    <row r="17" spans="1:37" ht="18.75" customHeight="1">
      <c r="A17" s="49"/>
      <c r="B17" s="534"/>
      <c r="C17" s="624"/>
      <c r="D17" s="626">
        <v>19</v>
      </c>
      <c r="E17" s="18" t="s">
        <v>32</v>
      </c>
      <c r="F17" s="172"/>
      <c r="G17" s="214">
        <f>IF($F17="","",VLOOKUP($F17,'選手一覧'!$A$1:$L$100,2,FALSE))</f>
      </c>
      <c r="H17" s="235">
        <f>IF($F17="","",VLOOKUP($F17,'選手一覧'!$A$1:$L$100,3,FALSE))</f>
      </c>
      <c r="I17" s="634">
        <f>IF($F17="","",VLOOKUP($F17,'選手一覧'!$A$1:$L$100,7,FALSE))</f>
      </c>
      <c r="J17" s="635">
        <f>IF($F17="","",VLOOKUP($F17,'選手一覧'!$A$1:$L$100,3,FALSE))</f>
      </c>
      <c r="K17" s="636">
        <f>IF($F17="","",VLOOKUP($F17,'選手一覧'!$A$1:$L$100,3,FALSE))</f>
      </c>
      <c r="L17" s="181">
        <f>IF(F17="","",VLOOKUP((DATEDIF(I17,DATE('秋_ダブルス①'!$N$2,4,1),"Y")),'年齢対応表'!$A$1:$B$3,2,FALSE))</f>
      </c>
      <c r="M17" s="637"/>
      <c r="N17" s="19"/>
      <c r="O17" s="639"/>
      <c r="P17" s="20"/>
      <c r="Q17" s="641"/>
      <c r="R17" s="642"/>
      <c r="S17" s="37"/>
      <c r="T17" s="37"/>
      <c r="U17" s="28"/>
      <c r="V17" s="28"/>
      <c r="W17" s="28"/>
      <c r="X17" s="28"/>
      <c r="Y17" s="28"/>
      <c r="Z17" s="28"/>
      <c r="AA17" s="28"/>
      <c r="AB17" s="28"/>
      <c r="AC17" s="28"/>
      <c r="AD17" s="28"/>
      <c r="AE17" s="28"/>
      <c r="AF17" s="28"/>
      <c r="AG17" s="28"/>
      <c r="AH17" s="28"/>
      <c r="AI17" s="28"/>
      <c r="AJ17" s="28"/>
      <c r="AK17" s="28"/>
    </row>
    <row r="18" spans="1:37" ht="18.75" customHeight="1">
      <c r="A18" s="49"/>
      <c r="B18" s="534"/>
      <c r="C18" s="625"/>
      <c r="D18" s="626"/>
      <c r="E18" s="25" t="s">
        <v>34</v>
      </c>
      <c r="F18" s="177"/>
      <c r="G18" s="229">
        <f>IF($F18="","",VLOOKUP($F18,'選手一覧'!$A$1:$L$100,2,FALSE))</f>
      </c>
      <c r="H18" s="230">
        <f>IF($F18="","",VLOOKUP($F18,'選手一覧'!$A$1:$L$100,3,FALSE))</f>
      </c>
      <c r="I18" s="687">
        <f>IF($F18="","",VLOOKUP($F18,'選手一覧'!$A$1:$L$100,7,FALSE))</f>
      </c>
      <c r="J18" s="688">
        <f>IF($F18="","",VLOOKUP($F18,'選手一覧'!$A$1:$L$100,3,FALSE))</f>
      </c>
      <c r="K18" s="689">
        <f>IF($F18="","",VLOOKUP($F18,'選手一覧'!$A$1:$L$100,3,FALSE))</f>
      </c>
      <c r="L18" s="186">
        <f>IF(F18="","",VLOOKUP((DATEDIF(I18,DATE('秋_ダブルス①'!$N$2,4,1),"Y")),'年齢対応表'!$A$1:$B$3,2,FALSE))</f>
      </c>
      <c r="M18" s="638"/>
      <c r="N18" s="22"/>
      <c r="O18" s="640"/>
      <c r="P18" s="23"/>
      <c r="Q18" s="646"/>
      <c r="R18" s="647"/>
      <c r="S18" s="37"/>
      <c r="T18" s="37"/>
      <c r="U18" s="28"/>
      <c r="V18" s="28"/>
      <c r="W18" s="28"/>
      <c r="X18" s="28"/>
      <c r="Y18" s="28"/>
      <c r="Z18" s="28"/>
      <c r="AA18" s="28"/>
      <c r="AB18" s="28"/>
      <c r="AC18" s="28"/>
      <c r="AD18" s="28"/>
      <c r="AE18" s="28"/>
      <c r="AF18" s="28"/>
      <c r="AG18" s="28"/>
      <c r="AH18" s="28"/>
      <c r="AI18" s="28"/>
      <c r="AJ18" s="28"/>
      <c r="AK18" s="28"/>
    </row>
    <row r="19" spans="1:37" ht="18.75" customHeight="1">
      <c r="A19" s="49"/>
      <c r="B19" s="534"/>
      <c r="C19" s="613"/>
      <c r="D19" s="615">
        <v>20</v>
      </c>
      <c r="E19" s="44" t="s">
        <v>32</v>
      </c>
      <c r="F19" s="178"/>
      <c r="G19" s="231">
        <f>IF($F19="","",VLOOKUP($F19,'選手一覧'!$A$1:$L$100,2,FALSE))</f>
      </c>
      <c r="H19" s="232">
        <f>IF($F19="","",VLOOKUP($F19,'選手一覧'!$A$1:$L$100,3,FALSE))</f>
      </c>
      <c r="I19" s="681">
        <f>IF($F19="","",VLOOKUP($F19,'選手一覧'!$A$1:$L$100,7,FALSE))</f>
      </c>
      <c r="J19" s="682">
        <f>IF($F19="","",VLOOKUP($F19,'選手一覧'!$A$1:$L$100,3,FALSE))</f>
      </c>
      <c r="K19" s="683">
        <f>IF($F19="","",VLOOKUP($F19,'選手一覧'!$A$1:$L$100,3,FALSE))</f>
      </c>
      <c r="L19" s="187">
        <f>IF(F19="","",VLOOKUP((DATEDIF(I19,DATE('秋_ダブルス①'!$N$2,4,1),"Y")),'年齢対応表'!$A$1:$B$3,2,FALSE))</f>
      </c>
      <c r="M19" s="620"/>
      <c r="N19" s="39"/>
      <c r="O19" s="622"/>
      <c r="P19" s="40"/>
      <c r="Q19" s="627"/>
      <c r="R19" s="628"/>
      <c r="S19" s="37"/>
      <c r="T19" s="37"/>
      <c r="U19" s="28"/>
      <c r="V19" s="28"/>
      <c r="W19" s="28"/>
      <c r="X19" s="28"/>
      <c r="Y19" s="28"/>
      <c r="Z19" s="28"/>
      <c r="AA19" s="28"/>
      <c r="AB19" s="28"/>
      <c r="AC19" s="28"/>
      <c r="AD19" s="28"/>
      <c r="AE19" s="28"/>
      <c r="AF19" s="28"/>
      <c r="AG19" s="28"/>
      <c r="AH19" s="28"/>
      <c r="AI19" s="28"/>
      <c r="AJ19" s="28"/>
      <c r="AK19" s="28"/>
    </row>
    <row r="20" spans="1:37" ht="18.75" customHeight="1">
      <c r="A20" s="49"/>
      <c r="B20" s="534"/>
      <c r="C20" s="648"/>
      <c r="D20" s="649"/>
      <c r="E20" s="45" t="s">
        <v>34</v>
      </c>
      <c r="F20" s="179"/>
      <c r="G20" s="233">
        <f>IF($F20="","",VLOOKUP($F20,'選手一覧'!$A$1:$L$100,2,FALSE))</f>
      </c>
      <c r="H20" s="234">
        <f>IF($F20="","",VLOOKUP($F20,'選手一覧'!$A$1:$L$100,3,FALSE))</f>
      </c>
      <c r="I20" s="691">
        <f>IF($F20="","",VLOOKUP($F20,'選手一覧'!$A$1:$L$100,7,FALSE))</f>
      </c>
      <c r="J20" s="692">
        <f>IF($F20="","",VLOOKUP($F20,'選手一覧'!$A$1:$L$100,3,FALSE))</f>
      </c>
      <c r="K20" s="693">
        <f>IF($F20="","",VLOOKUP($F20,'選手一覧'!$A$1:$L$100,3,FALSE))</f>
      </c>
      <c r="L20" s="188">
        <f>IF(F20="","",VLOOKUP((DATEDIF(I20,DATE('秋_ダブルス①'!$N$2,4,1),"Y")),'年齢対応表'!$A$1:$B$3,2,FALSE))</f>
      </c>
      <c r="M20" s="620"/>
      <c r="N20" s="42"/>
      <c r="O20" s="622"/>
      <c r="P20" s="43"/>
      <c r="Q20" s="653"/>
      <c r="R20" s="654"/>
      <c r="S20" s="37"/>
      <c r="T20" s="37"/>
      <c r="U20" s="28"/>
      <c r="V20" s="28"/>
      <c r="W20" s="28"/>
      <c r="X20" s="28"/>
      <c r="Y20" s="28"/>
      <c r="Z20" s="28"/>
      <c r="AA20" s="28"/>
      <c r="AB20" s="28"/>
      <c r="AC20" s="28"/>
      <c r="AD20" s="28"/>
      <c r="AE20" s="28"/>
      <c r="AF20" s="28"/>
      <c r="AG20" s="28"/>
      <c r="AH20" s="28"/>
      <c r="AI20" s="28"/>
      <c r="AJ20" s="28"/>
      <c r="AK20" s="28"/>
    </row>
    <row r="21" spans="1:37" ht="18.75" customHeight="1">
      <c r="A21" s="49"/>
      <c r="B21" s="534"/>
      <c r="C21" s="624"/>
      <c r="D21" s="626">
        <v>21</v>
      </c>
      <c r="E21" s="18" t="s">
        <v>32</v>
      </c>
      <c r="F21" s="172"/>
      <c r="G21" s="214">
        <f>IF($F21="","",VLOOKUP($F21,'選手一覧'!$A$1:$L$100,2,FALSE))</f>
      </c>
      <c r="H21" s="235">
        <f>IF($F21="","",VLOOKUP($F21,'選手一覧'!$A$1:$L$100,3,FALSE))</f>
      </c>
      <c r="I21" s="634">
        <f>IF($F21="","",VLOOKUP($F21,'選手一覧'!$A$1:$L$100,7,FALSE))</f>
      </c>
      <c r="J21" s="635">
        <f>IF($F21="","",VLOOKUP($F21,'選手一覧'!$A$1:$L$100,3,FALSE))</f>
      </c>
      <c r="K21" s="636">
        <f>IF($F21="","",VLOOKUP($F21,'選手一覧'!$A$1:$L$100,3,FALSE))</f>
      </c>
      <c r="L21" s="181">
        <f>IF(F21="","",VLOOKUP((DATEDIF(I21,DATE('秋_ダブルス①'!$N$2,4,1),"Y")),'年齢対応表'!$A$1:$B$3,2,FALSE))</f>
      </c>
      <c r="M21" s="637"/>
      <c r="N21" s="19"/>
      <c r="O21" s="639"/>
      <c r="P21" s="20"/>
      <c r="Q21" s="641"/>
      <c r="R21" s="642"/>
      <c r="S21" s="37"/>
      <c r="T21" s="37"/>
      <c r="U21" s="28"/>
      <c r="V21" s="28"/>
      <c r="W21" s="28"/>
      <c r="X21" s="28"/>
      <c r="Y21" s="28"/>
      <c r="Z21" s="28"/>
      <c r="AA21" s="28"/>
      <c r="AB21" s="28"/>
      <c r="AC21" s="28"/>
      <c r="AD21" s="28"/>
      <c r="AE21" s="28"/>
      <c r="AF21" s="28"/>
      <c r="AG21" s="28"/>
      <c r="AH21" s="28"/>
      <c r="AI21" s="28"/>
      <c r="AJ21" s="28"/>
      <c r="AK21" s="28"/>
    </row>
    <row r="22" spans="1:37" ht="18.75" customHeight="1">
      <c r="A22" s="49"/>
      <c r="B22" s="534"/>
      <c r="C22" s="625"/>
      <c r="D22" s="626"/>
      <c r="E22" s="25" t="s">
        <v>34</v>
      </c>
      <c r="F22" s="177"/>
      <c r="G22" s="229">
        <f>IF($F22="","",VLOOKUP($F22,'選手一覧'!$A$1:$L$100,2,FALSE))</f>
      </c>
      <c r="H22" s="230">
        <f>IF($F22="","",VLOOKUP($F22,'選手一覧'!$A$1:$L$100,3,FALSE))</f>
      </c>
      <c r="I22" s="687">
        <f>IF($F22="","",VLOOKUP($F22,'選手一覧'!$A$1:$L$100,7,FALSE))</f>
      </c>
      <c r="J22" s="688">
        <f>IF($F22="","",VLOOKUP($F22,'選手一覧'!$A$1:$L$100,3,FALSE))</f>
      </c>
      <c r="K22" s="689">
        <f>IF($F22="","",VLOOKUP($F22,'選手一覧'!$A$1:$L$100,3,FALSE))</f>
      </c>
      <c r="L22" s="186">
        <f>IF(F22="","",VLOOKUP((DATEDIF(I22,DATE('秋_ダブルス①'!$N$2,4,1),"Y")),'年齢対応表'!$A$1:$B$3,2,FALSE))</f>
      </c>
      <c r="M22" s="638"/>
      <c r="N22" s="22"/>
      <c r="O22" s="640"/>
      <c r="P22" s="23"/>
      <c r="Q22" s="646"/>
      <c r="R22" s="647"/>
      <c r="S22" s="37"/>
      <c r="T22" s="37"/>
      <c r="U22" s="28"/>
      <c r="V22" s="28"/>
      <c r="W22" s="28"/>
      <c r="X22" s="28"/>
      <c r="Y22" s="28"/>
      <c r="Z22" s="28"/>
      <c r="AA22" s="28"/>
      <c r="AB22" s="28"/>
      <c r="AC22" s="28"/>
      <c r="AD22" s="28"/>
      <c r="AE22" s="28"/>
      <c r="AF22" s="28"/>
      <c r="AG22" s="28"/>
      <c r="AH22" s="28"/>
      <c r="AI22" s="28"/>
      <c r="AJ22" s="28"/>
      <c r="AK22" s="28"/>
    </row>
    <row r="23" spans="1:37" ht="18.75" customHeight="1">
      <c r="A23" s="49"/>
      <c r="B23" s="534"/>
      <c r="C23" s="613"/>
      <c r="D23" s="615">
        <v>22</v>
      </c>
      <c r="E23" s="44" t="s">
        <v>32</v>
      </c>
      <c r="F23" s="178"/>
      <c r="G23" s="231">
        <f>IF($F23="","",VLOOKUP($F23,'選手一覧'!$A$1:$L$100,2,FALSE))</f>
      </c>
      <c r="H23" s="232">
        <f>IF($F23="","",VLOOKUP($F23,'選手一覧'!$A$1:$L$100,3,FALSE))</f>
      </c>
      <c r="I23" s="681">
        <f>IF($F23="","",VLOOKUP($F23,'選手一覧'!$A$1:$L$100,7,FALSE))</f>
      </c>
      <c r="J23" s="682">
        <f>IF($F23="","",VLOOKUP($F23,'選手一覧'!$A$1:$L$100,3,FALSE))</f>
      </c>
      <c r="K23" s="683">
        <f>IF($F23="","",VLOOKUP($F23,'選手一覧'!$A$1:$L$100,3,FALSE))</f>
      </c>
      <c r="L23" s="187">
        <f>IF(F23="","",VLOOKUP((DATEDIF(I23,DATE('秋_ダブルス①'!$N$2,4,1),"Y")),'年齢対応表'!$A$1:$B$3,2,FALSE))</f>
      </c>
      <c r="M23" s="620"/>
      <c r="N23" s="39"/>
      <c r="O23" s="622"/>
      <c r="P23" s="40"/>
      <c r="Q23" s="627"/>
      <c r="R23" s="628"/>
      <c r="S23" s="37"/>
      <c r="T23" s="37"/>
      <c r="U23" s="28"/>
      <c r="V23" s="28"/>
      <c r="W23" s="28"/>
      <c r="X23" s="28"/>
      <c r="Y23" s="28"/>
      <c r="Z23" s="28"/>
      <c r="AA23" s="28"/>
      <c r="AB23" s="28"/>
      <c r="AC23" s="28"/>
      <c r="AD23" s="28"/>
      <c r="AE23" s="28"/>
      <c r="AF23" s="28"/>
      <c r="AG23" s="28"/>
      <c r="AH23" s="28"/>
      <c r="AI23" s="28"/>
      <c r="AJ23" s="28"/>
      <c r="AK23" s="28"/>
    </row>
    <row r="24" spans="1:37" ht="18.75" customHeight="1">
      <c r="A24" s="49"/>
      <c r="B24" s="534"/>
      <c r="C24" s="648"/>
      <c r="D24" s="649"/>
      <c r="E24" s="45" t="s">
        <v>34</v>
      </c>
      <c r="F24" s="179"/>
      <c r="G24" s="233">
        <f>IF($F24="","",VLOOKUP($F24,'選手一覧'!$A$1:$L$100,2,FALSE))</f>
      </c>
      <c r="H24" s="234">
        <f>IF($F24="","",VLOOKUP($F24,'選手一覧'!$A$1:$L$100,3,FALSE))</f>
      </c>
      <c r="I24" s="691">
        <f>IF($F24="","",VLOOKUP($F24,'選手一覧'!$A$1:$L$100,7,FALSE))</f>
      </c>
      <c r="J24" s="692">
        <f>IF($F24="","",VLOOKUP($F24,'選手一覧'!$A$1:$L$100,3,FALSE))</f>
      </c>
      <c r="K24" s="693">
        <f>IF($F24="","",VLOOKUP($F24,'選手一覧'!$A$1:$L$100,3,FALSE))</f>
      </c>
      <c r="L24" s="188">
        <f>IF(F24="","",VLOOKUP((DATEDIF(I24,DATE('秋_ダブルス①'!$N$2,4,1),"Y")),'年齢対応表'!$A$1:$B$3,2,FALSE))</f>
      </c>
      <c r="M24" s="620"/>
      <c r="N24" s="42"/>
      <c r="O24" s="622"/>
      <c r="P24" s="43"/>
      <c r="Q24" s="653"/>
      <c r="R24" s="654"/>
      <c r="S24" s="37"/>
      <c r="T24" s="37"/>
      <c r="U24" s="28"/>
      <c r="V24" s="28"/>
      <c r="W24" s="28"/>
      <c r="X24" s="28"/>
      <c r="Y24" s="28"/>
      <c r="Z24" s="28"/>
      <c r="AA24" s="28"/>
      <c r="AB24" s="28"/>
      <c r="AC24" s="28"/>
      <c r="AD24" s="28"/>
      <c r="AE24" s="28"/>
      <c r="AF24" s="28"/>
      <c r="AG24" s="28"/>
      <c r="AH24" s="28"/>
      <c r="AI24" s="28"/>
      <c r="AJ24" s="28"/>
      <c r="AK24" s="28"/>
    </row>
    <row r="25" spans="1:37" ht="18.75" customHeight="1">
      <c r="A25" s="49"/>
      <c r="B25" s="534"/>
      <c r="C25" s="624"/>
      <c r="D25" s="626">
        <v>23</v>
      </c>
      <c r="E25" s="18" t="s">
        <v>32</v>
      </c>
      <c r="F25" s="172"/>
      <c r="G25" s="214">
        <f>IF($F25="","",VLOOKUP($F25,'選手一覧'!$A$1:$L$100,2,FALSE))</f>
      </c>
      <c r="H25" s="235">
        <f>IF($F25="","",VLOOKUP($F25,'選手一覧'!$A$1:$L$100,3,FALSE))</f>
      </c>
      <c r="I25" s="634">
        <f>IF($F25="","",VLOOKUP($F25,'選手一覧'!$A$1:$L$100,7,FALSE))</f>
      </c>
      <c r="J25" s="635">
        <f>IF($F25="","",VLOOKUP($F25,'選手一覧'!$A$1:$L$100,3,FALSE))</f>
      </c>
      <c r="K25" s="636">
        <f>IF($F25="","",VLOOKUP($F25,'選手一覧'!$A$1:$L$100,3,FALSE))</f>
      </c>
      <c r="L25" s="181">
        <f>IF(F25="","",VLOOKUP((DATEDIF(I25,DATE('秋_ダブルス①'!$N$2,4,1),"Y")),'年齢対応表'!$A$1:$B$3,2,FALSE))</f>
      </c>
      <c r="M25" s="637"/>
      <c r="N25" s="19"/>
      <c r="O25" s="639"/>
      <c r="P25" s="20"/>
      <c r="Q25" s="641"/>
      <c r="R25" s="642"/>
      <c r="S25" s="37"/>
      <c r="T25" s="37"/>
      <c r="U25" s="28"/>
      <c r="V25" s="28"/>
      <c r="W25" s="28"/>
      <c r="X25" s="28"/>
      <c r="Y25" s="28"/>
      <c r="Z25" s="28"/>
      <c r="AA25" s="28"/>
      <c r="AB25" s="28"/>
      <c r="AC25" s="28"/>
      <c r="AD25" s="28"/>
      <c r="AE25" s="28"/>
      <c r="AF25" s="28"/>
      <c r="AG25" s="28"/>
      <c r="AH25" s="28"/>
      <c r="AI25" s="28"/>
      <c r="AJ25" s="28"/>
      <c r="AK25" s="28"/>
    </row>
    <row r="26" spans="1:37" ht="18.75" customHeight="1">
      <c r="A26" s="49"/>
      <c r="B26" s="534"/>
      <c r="C26" s="625"/>
      <c r="D26" s="626"/>
      <c r="E26" s="25" t="s">
        <v>34</v>
      </c>
      <c r="F26" s="177"/>
      <c r="G26" s="229">
        <f>IF($F26="","",VLOOKUP($F26,'選手一覧'!$A$1:$L$100,2,FALSE))</f>
      </c>
      <c r="H26" s="230">
        <f>IF($F26="","",VLOOKUP($F26,'選手一覧'!$A$1:$L$100,3,FALSE))</f>
      </c>
      <c r="I26" s="687">
        <f>IF($F26="","",VLOOKUP($F26,'選手一覧'!$A$1:$L$100,7,FALSE))</f>
      </c>
      <c r="J26" s="688">
        <f>IF($F26="","",VLOOKUP($F26,'選手一覧'!$A$1:$L$100,3,FALSE))</f>
      </c>
      <c r="K26" s="689">
        <f>IF($F26="","",VLOOKUP($F26,'選手一覧'!$A$1:$L$100,3,FALSE))</f>
      </c>
      <c r="L26" s="186">
        <f>IF(F26="","",VLOOKUP((DATEDIF(I26,DATE('秋_ダブルス①'!$N$2,4,1),"Y")),'年齢対応表'!$A$1:$B$3,2,FALSE))</f>
      </c>
      <c r="M26" s="638"/>
      <c r="N26" s="22"/>
      <c r="O26" s="640"/>
      <c r="P26" s="23"/>
      <c r="Q26" s="646"/>
      <c r="R26" s="647"/>
      <c r="S26" s="37"/>
      <c r="T26" s="37"/>
      <c r="U26" s="28"/>
      <c r="V26" s="28"/>
      <c r="W26" s="28"/>
      <c r="X26" s="28"/>
      <c r="Y26" s="28"/>
      <c r="Z26" s="28"/>
      <c r="AA26" s="28"/>
      <c r="AB26" s="28"/>
      <c r="AC26" s="28"/>
      <c r="AD26" s="28"/>
      <c r="AE26" s="28"/>
      <c r="AF26" s="28"/>
      <c r="AG26" s="28"/>
      <c r="AH26" s="28"/>
      <c r="AI26" s="28"/>
      <c r="AJ26" s="28"/>
      <c r="AK26" s="28"/>
    </row>
    <row r="27" spans="1:37" ht="18.75" customHeight="1">
      <c r="A27" s="49"/>
      <c r="B27" s="534"/>
      <c r="C27" s="613"/>
      <c r="D27" s="615">
        <v>24</v>
      </c>
      <c r="E27" s="44" t="s">
        <v>32</v>
      </c>
      <c r="F27" s="178"/>
      <c r="G27" s="231">
        <f>IF($F27="","",VLOOKUP($F27,'選手一覧'!$A$1:$L$100,2,FALSE))</f>
      </c>
      <c r="H27" s="232">
        <f>IF($F27="","",VLOOKUP($F27,'選手一覧'!$A$1:$L$100,3,FALSE))</f>
      </c>
      <c r="I27" s="681">
        <f>IF($F27="","",VLOOKUP($F27,'選手一覧'!$A$1:$L$100,7,FALSE))</f>
      </c>
      <c r="J27" s="682">
        <f>IF($F27="","",VLOOKUP($F27,'選手一覧'!$A$1:$L$100,3,FALSE))</f>
      </c>
      <c r="K27" s="683">
        <f>IF($F27="","",VLOOKUP($F27,'選手一覧'!$A$1:$L$100,3,FALSE))</f>
      </c>
      <c r="L27" s="187">
        <f>IF(F27="","",VLOOKUP((DATEDIF(I27,DATE('秋_ダブルス①'!$N$2,4,1),"Y")),'年齢対応表'!$A$1:$B$3,2,FALSE))</f>
      </c>
      <c r="M27" s="620"/>
      <c r="N27" s="39"/>
      <c r="O27" s="622"/>
      <c r="P27" s="40"/>
      <c r="Q27" s="627"/>
      <c r="R27" s="628"/>
      <c r="S27" s="37"/>
      <c r="T27" s="37"/>
      <c r="U27" s="28"/>
      <c r="V27" s="28"/>
      <c r="W27" s="28"/>
      <c r="X27" s="28"/>
      <c r="Y27" s="28"/>
      <c r="Z27" s="28"/>
      <c r="AA27" s="28"/>
      <c r="AB27" s="28"/>
      <c r="AC27" s="28"/>
      <c r="AD27" s="28"/>
      <c r="AE27" s="28"/>
      <c r="AF27" s="28"/>
      <c r="AG27" s="28"/>
      <c r="AH27" s="28"/>
      <c r="AI27" s="28"/>
      <c r="AJ27" s="28"/>
      <c r="AK27" s="28"/>
    </row>
    <row r="28" spans="1:37" ht="18.75" customHeight="1">
      <c r="A28" s="49"/>
      <c r="B28" s="534"/>
      <c r="C28" s="648"/>
      <c r="D28" s="649"/>
      <c r="E28" s="45" t="s">
        <v>34</v>
      </c>
      <c r="F28" s="179"/>
      <c r="G28" s="233">
        <f>IF($F28="","",VLOOKUP($F28,'選手一覧'!$A$1:$L$100,2,FALSE))</f>
      </c>
      <c r="H28" s="234">
        <f>IF($F28="","",VLOOKUP($F28,'選手一覧'!$A$1:$L$100,3,FALSE))</f>
      </c>
      <c r="I28" s="691">
        <f>IF($F28="","",VLOOKUP($F28,'選手一覧'!$A$1:$L$100,7,FALSE))</f>
      </c>
      <c r="J28" s="692">
        <f>IF($F28="","",VLOOKUP($F28,'選手一覧'!$A$1:$L$100,3,FALSE))</f>
      </c>
      <c r="K28" s="693">
        <f>IF($F28="","",VLOOKUP($F28,'選手一覧'!$A$1:$L$100,3,FALSE))</f>
      </c>
      <c r="L28" s="188">
        <f>IF(F28="","",VLOOKUP((DATEDIF(I28,DATE('秋_ダブルス①'!$N$2,4,1),"Y")),'年齢対応表'!$A$1:$B$3,2,FALSE))</f>
      </c>
      <c r="M28" s="620"/>
      <c r="N28" s="42"/>
      <c r="O28" s="622"/>
      <c r="P28" s="43"/>
      <c r="Q28" s="653"/>
      <c r="R28" s="654"/>
      <c r="S28" s="37"/>
      <c r="T28" s="37"/>
      <c r="U28" s="28"/>
      <c r="V28" s="28"/>
      <c r="W28" s="28"/>
      <c r="X28" s="28"/>
      <c r="Y28" s="28"/>
      <c r="Z28" s="28"/>
      <c r="AA28" s="28"/>
      <c r="AB28" s="28"/>
      <c r="AC28" s="28"/>
      <c r="AD28" s="28"/>
      <c r="AE28" s="28"/>
      <c r="AF28" s="28"/>
      <c r="AG28" s="28"/>
      <c r="AH28" s="28"/>
      <c r="AI28" s="28"/>
      <c r="AJ28" s="28"/>
      <c r="AK28" s="28"/>
    </row>
    <row r="29" spans="1:37" ht="18.75" customHeight="1">
      <c r="A29" s="49"/>
      <c r="B29" s="534"/>
      <c r="C29" s="624"/>
      <c r="D29" s="626">
        <v>25</v>
      </c>
      <c r="E29" s="18" t="s">
        <v>32</v>
      </c>
      <c r="F29" s="172"/>
      <c r="G29" s="214">
        <f>IF($F29="","",VLOOKUP($F29,'選手一覧'!$A$1:$L$100,2,FALSE))</f>
      </c>
      <c r="H29" s="235">
        <f>IF($F29="","",VLOOKUP($F29,'選手一覧'!$A$1:$L$100,3,FALSE))</f>
      </c>
      <c r="I29" s="634">
        <f>IF($F29="","",VLOOKUP($F29,'選手一覧'!$A$1:$L$100,7,FALSE))</f>
      </c>
      <c r="J29" s="635">
        <f>IF($F29="","",VLOOKUP($F29,'選手一覧'!$A$1:$L$100,3,FALSE))</f>
      </c>
      <c r="K29" s="636">
        <f>IF($F29="","",VLOOKUP($F29,'選手一覧'!$A$1:$L$100,3,FALSE))</f>
      </c>
      <c r="L29" s="181">
        <f>IF(F29="","",VLOOKUP((DATEDIF(I29,DATE('秋_ダブルス①'!$N$2,4,1),"Y")),'年齢対応表'!$A$1:$B$3,2,FALSE))</f>
      </c>
      <c r="M29" s="637"/>
      <c r="N29" s="19"/>
      <c r="O29" s="639"/>
      <c r="P29" s="20"/>
      <c r="Q29" s="641"/>
      <c r="R29" s="642"/>
      <c r="S29" s="37"/>
      <c r="T29" s="37"/>
      <c r="U29" s="28"/>
      <c r="V29" s="28"/>
      <c r="W29" s="28"/>
      <c r="X29" s="28"/>
      <c r="Y29" s="28"/>
      <c r="Z29" s="28"/>
      <c r="AA29" s="28"/>
      <c r="AB29" s="28"/>
      <c r="AC29" s="28"/>
      <c r="AD29" s="28"/>
      <c r="AE29" s="28"/>
      <c r="AF29" s="28"/>
      <c r="AG29" s="28"/>
      <c r="AH29" s="28"/>
      <c r="AI29" s="28"/>
      <c r="AJ29" s="28"/>
      <c r="AK29" s="28"/>
    </row>
    <row r="30" spans="1:37" ht="18.75" customHeight="1">
      <c r="A30" s="49"/>
      <c r="B30" s="534"/>
      <c r="C30" s="625"/>
      <c r="D30" s="626"/>
      <c r="E30" s="25" t="s">
        <v>34</v>
      </c>
      <c r="F30" s="177"/>
      <c r="G30" s="229">
        <f>IF($F30="","",VLOOKUP($F30,'選手一覧'!$A$1:$L$100,2,FALSE))</f>
      </c>
      <c r="H30" s="230">
        <f>IF($F30="","",VLOOKUP($F30,'選手一覧'!$A$1:$L$100,3,FALSE))</f>
      </c>
      <c r="I30" s="687">
        <f>IF($F30="","",VLOOKUP($F30,'選手一覧'!$A$1:$L$100,7,FALSE))</f>
      </c>
      <c r="J30" s="688">
        <f>IF($F30="","",VLOOKUP($F30,'選手一覧'!$A$1:$L$100,3,FALSE))</f>
      </c>
      <c r="K30" s="689">
        <f>IF($F30="","",VLOOKUP($F30,'選手一覧'!$A$1:$L$100,3,FALSE))</f>
      </c>
      <c r="L30" s="186">
        <f>IF(F30="","",VLOOKUP((DATEDIF(I30,DATE('秋_ダブルス①'!$N$2,4,1),"Y")),'年齢対応表'!$A$1:$B$3,2,FALSE))</f>
      </c>
      <c r="M30" s="638"/>
      <c r="N30" s="22"/>
      <c r="O30" s="640"/>
      <c r="P30" s="23"/>
      <c r="Q30" s="646"/>
      <c r="R30" s="647"/>
      <c r="S30" s="37"/>
      <c r="T30" s="37"/>
      <c r="U30" s="28"/>
      <c r="V30" s="28"/>
      <c r="W30" s="28"/>
      <c r="X30" s="28"/>
      <c r="Y30" s="28"/>
      <c r="Z30" s="28"/>
      <c r="AA30" s="28"/>
      <c r="AB30" s="28"/>
      <c r="AC30" s="28"/>
      <c r="AD30" s="28"/>
      <c r="AE30" s="28"/>
      <c r="AF30" s="28"/>
      <c r="AG30" s="28"/>
      <c r="AH30" s="28"/>
      <c r="AI30" s="28"/>
      <c r="AJ30" s="28"/>
      <c r="AK30" s="28"/>
    </row>
    <row r="31" spans="1:37" ht="18.75" customHeight="1">
      <c r="A31" s="49"/>
      <c r="B31" s="534"/>
      <c r="C31" s="613"/>
      <c r="D31" s="615">
        <v>26</v>
      </c>
      <c r="E31" s="44" t="s">
        <v>32</v>
      </c>
      <c r="F31" s="178"/>
      <c r="G31" s="231">
        <f>IF($F31="","",VLOOKUP($F31,'選手一覧'!$A$1:$L$100,2,FALSE))</f>
      </c>
      <c r="H31" s="232">
        <f>IF($F31="","",VLOOKUP($F31,'選手一覧'!$A$1:$L$100,3,FALSE))</f>
      </c>
      <c r="I31" s="681">
        <f>IF($F31="","",VLOOKUP($F31,'選手一覧'!$A$1:$L$100,7,FALSE))</f>
      </c>
      <c r="J31" s="682">
        <f>IF($F31="","",VLOOKUP($F31,'選手一覧'!$A$1:$L$100,3,FALSE))</f>
      </c>
      <c r="K31" s="683">
        <f>IF($F31="","",VLOOKUP($F31,'選手一覧'!$A$1:$L$100,3,FALSE))</f>
      </c>
      <c r="L31" s="187">
        <f>IF(F31="","",VLOOKUP((DATEDIF(I31,DATE('秋_ダブルス①'!$N$2,4,1),"Y")),'年齢対応表'!$A$1:$B$3,2,FALSE))</f>
      </c>
      <c r="M31" s="620"/>
      <c r="N31" s="39"/>
      <c r="O31" s="622"/>
      <c r="P31" s="40"/>
      <c r="Q31" s="627"/>
      <c r="R31" s="628"/>
      <c r="S31" s="37"/>
      <c r="T31" s="37"/>
      <c r="U31" s="28"/>
      <c r="V31" s="28"/>
      <c r="W31" s="28"/>
      <c r="X31" s="28"/>
      <c r="Y31" s="28"/>
      <c r="Z31" s="28"/>
      <c r="AA31" s="28"/>
      <c r="AB31" s="28"/>
      <c r="AC31" s="28"/>
      <c r="AD31" s="28"/>
      <c r="AE31" s="28"/>
      <c r="AF31" s="28"/>
      <c r="AG31" s="28"/>
      <c r="AH31" s="28"/>
      <c r="AI31" s="28"/>
      <c r="AJ31" s="28"/>
      <c r="AK31" s="28"/>
    </row>
    <row r="32" spans="1:37" ht="18.75" customHeight="1">
      <c r="A32" s="49"/>
      <c r="B32" s="534"/>
      <c r="C32" s="648"/>
      <c r="D32" s="649"/>
      <c r="E32" s="45" t="s">
        <v>34</v>
      </c>
      <c r="F32" s="179"/>
      <c r="G32" s="233">
        <f>IF($F32="","",VLOOKUP($F32,'選手一覧'!$A$1:$L$100,2,FALSE))</f>
      </c>
      <c r="H32" s="234">
        <f>IF($F32="","",VLOOKUP($F32,'選手一覧'!$A$1:$L$100,3,FALSE))</f>
      </c>
      <c r="I32" s="691">
        <f>IF($F32="","",VLOOKUP($F32,'選手一覧'!$A$1:$L$100,7,FALSE))</f>
      </c>
      <c r="J32" s="692">
        <f>IF($F32="","",VLOOKUP($F32,'選手一覧'!$A$1:$L$100,3,FALSE))</f>
      </c>
      <c r="K32" s="693">
        <f>IF($F32="","",VLOOKUP($F32,'選手一覧'!$A$1:$L$100,3,FALSE))</f>
      </c>
      <c r="L32" s="188">
        <f>IF(F32="","",VLOOKUP((DATEDIF(I32,DATE('秋_ダブルス①'!$N$2,4,1),"Y")),'年齢対応表'!$A$1:$B$3,2,FALSE))</f>
      </c>
      <c r="M32" s="620"/>
      <c r="N32" s="42"/>
      <c r="O32" s="622"/>
      <c r="P32" s="43"/>
      <c r="Q32" s="653"/>
      <c r="R32" s="654"/>
      <c r="S32" s="37"/>
      <c r="T32" s="37"/>
      <c r="U32" s="28"/>
      <c r="V32" s="28"/>
      <c r="W32" s="28"/>
      <c r="X32" s="28"/>
      <c r="Y32" s="28"/>
      <c r="Z32" s="28"/>
      <c r="AA32" s="28"/>
      <c r="AB32" s="28"/>
      <c r="AC32" s="28"/>
      <c r="AD32" s="28"/>
      <c r="AE32" s="28"/>
      <c r="AF32" s="28"/>
      <c r="AG32" s="28"/>
      <c r="AH32" s="28"/>
      <c r="AI32" s="28"/>
      <c r="AJ32" s="28"/>
      <c r="AK32" s="28"/>
    </row>
    <row r="33" spans="1:37" ht="18.75" customHeight="1">
      <c r="A33" s="49"/>
      <c r="B33" s="534"/>
      <c r="C33" s="624"/>
      <c r="D33" s="626">
        <v>27</v>
      </c>
      <c r="E33" s="18" t="s">
        <v>32</v>
      </c>
      <c r="F33" s="172"/>
      <c r="G33" s="214">
        <f>IF($F33="","",VLOOKUP($F33,'選手一覧'!$A$1:$L$100,2,FALSE))</f>
      </c>
      <c r="H33" s="235">
        <f>IF($F33="","",VLOOKUP($F33,'選手一覧'!$A$1:$L$100,3,FALSE))</f>
      </c>
      <c r="I33" s="634">
        <f>IF($F33="","",VLOOKUP($F33,'選手一覧'!$A$1:$L$100,7,FALSE))</f>
      </c>
      <c r="J33" s="635">
        <f>IF($F33="","",VLOOKUP($F33,'選手一覧'!$A$1:$L$100,3,FALSE))</f>
      </c>
      <c r="K33" s="636">
        <f>IF($F33="","",VLOOKUP($F33,'選手一覧'!$A$1:$L$100,3,FALSE))</f>
      </c>
      <c r="L33" s="181">
        <f>IF(F33="","",VLOOKUP((DATEDIF(I33,DATE('秋_ダブルス①'!$N$2,4,1),"Y")),'年齢対応表'!$A$1:$B$3,2,FALSE))</f>
      </c>
      <c r="M33" s="637"/>
      <c r="N33" s="19"/>
      <c r="O33" s="639"/>
      <c r="P33" s="20"/>
      <c r="Q33" s="641"/>
      <c r="R33" s="642"/>
      <c r="S33" s="37"/>
      <c r="T33" s="37"/>
      <c r="U33" s="28"/>
      <c r="V33" s="28"/>
      <c r="W33" s="28"/>
      <c r="X33" s="28"/>
      <c r="Y33" s="28"/>
      <c r="Z33" s="28"/>
      <c r="AA33" s="28"/>
      <c r="AB33" s="28"/>
      <c r="AC33" s="28"/>
      <c r="AD33" s="28"/>
      <c r="AE33" s="28"/>
      <c r="AF33" s="28"/>
      <c r="AG33" s="28"/>
      <c r="AH33" s="28"/>
      <c r="AI33" s="28"/>
      <c r="AJ33" s="28"/>
      <c r="AK33" s="28"/>
    </row>
    <row r="34" spans="1:37" ht="18.75" customHeight="1">
      <c r="A34" s="49"/>
      <c r="B34" s="534"/>
      <c r="C34" s="625"/>
      <c r="D34" s="626"/>
      <c r="E34" s="25" t="s">
        <v>34</v>
      </c>
      <c r="F34" s="177"/>
      <c r="G34" s="229">
        <f>IF($F34="","",VLOOKUP($F34,'選手一覧'!$A$1:$L$100,2,FALSE))</f>
      </c>
      <c r="H34" s="230">
        <f>IF($F34="","",VLOOKUP($F34,'選手一覧'!$A$1:$L$100,3,FALSE))</f>
      </c>
      <c r="I34" s="687">
        <f>IF($F34="","",VLOOKUP($F34,'選手一覧'!$A$1:$L$100,7,FALSE))</f>
      </c>
      <c r="J34" s="688">
        <f>IF($F34="","",VLOOKUP($F34,'選手一覧'!$A$1:$L$100,3,FALSE))</f>
      </c>
      <c r="K34" s="689">
        <f>IF($F34="","",VLOOKUP($F34,'選手一覧'!$A$1:$L$100,3,FALSE))</f>
      </c>
      <c r="L34" s="186">
        <f>IF(F34="","",VLOOKUP((DATEDIF(I34,DATE('秋_ダブルス①'!$N$2,4,1),"Y")),'年齢対応表'!$A$1:$B$3,2,FALSE))</f>
      </c>
      <c r="M34" s="638"/>
      <c r="N34" s="22"/>
      <c r="O34" s="640"/>
      <c r="P34" s="23"/>
      <c r="Q34" s="646"/>
      <c r="R34" s="647"/>
      <c r="S34" s="37"/>
      <c r="T34" s="37"/>
      <c r="U34" s="28"/>
      <c r="V34" s="28"/>
      <c r="W34" s="28"/>
      <c r="X34" s="28"/>
      <c r="Y34" s="28"/>
      <c r="Z34" s="28"/>
      <c r="AA34" s="28"/>
      <c r="AB34" s="28"/>
      <c r="AC34" s="28"/>
      <c r="AD34" s="28"/>
      <c r="AE34" s="28"/>
      <c r="AF34" s="28"/>
      <c r="AG34" s="28"/>
      <c r="AH34" s="28"/>
      <c r="AI34" s="28"/>
      <c r="AJ34" s="28"/>
      <c r="AK34" s="28"/>
    </row>
    <row r="35" spans="1:37" ht="18.75" customHeight="1">
      <c r="A35" s="49"/>
      <c r="B35" s="534"/>
      <c r="C35" s="613"/>
      <c r="D35" s="615">
        <v>28</v>
      </c>
      <c r="E35" s="44" t="s">
        <v>32</v>
      </c>
      <c r="F35" s="178"/>
      <c r="G35" s="231">
        <f>IF($F35="","",VLOOKUP($F35,'選手一覧'!$A$1:$L$100,2,FALSE))</f>
      </c>
      <c r="H35" s="232">
        <f>IF($F35="","",VLOOKUP($F35,'選手一覧'!$A$1:$L$100,3,FALSE))</f>
      </c>
      <c r="I35" s="681">
        <f>IF($F35="","",VLOOKUP($F35,'選手一覧'!$A$1:$L$100,7,FALSE))</f>
      </c>
      <c r="J35" s="682">
        <f>IF($F35="","",VLOOKUP($F35,'選手一覧'!$A$1:$L$100,3,FALSE))</f>
      </c>
      <c r="K35" s="683">
        <f>IF($F35="","",VLOOKUP($F35,'選手一覧'!$A$1:$L$100,3,FALSE))</f>
      </c>
      <c r="L35" s="187">
        <f>IF(F35="","",VLOOKUP((DATEDIF(I35,DATE('秋_ダブルス①'!$N$2,4,1),"Y")),'年齢対応表'!$A$1:$B$3,2,FALSE))</f>
      </c>
      <c r="M35" s="620"/>
      <c r="N35" s="39"/>
      <c r="O35" s="622"/>
      <c r="P35" s="40"/>
      <c r="Q35" s="627"/>
      <c r="R35" s="628"/>
      <c r="S35" s="37"/>
      <c r="T35" s="37"/>
      <c r="U35" s="28"/>
      <c r="V35" s="28"/>
      <c r="W35" s="28"/>
      <c r="X35" s="28"/>
      <c r="Y35" s="28"/>
      <c r="Z35" s="28"/>
      <c r="AA35" s="28"/>
      <c r="AB35" s="28"/>
      <c r="AC35" s="28"/>
      <c r="AD35" s="28"/>
      <c r="AE35" s="28"/>
      <c r="AF35" s="28"/>
      <c r="AG35" s="28"/>
      <c r="AH35" s="28"/>
      <c r="AI35" s="28"/>
      <c r="AJ35" s="28"/>
      <c r="AK35" s="28"/>
    </row>
    <row r="36" spans="1:37" ht="18.75" customHeight="1">
      <c r="A36" s="49"/>
      <c r="B36" s="534"/>
      <c r="C36" s="648"/>
      <c r="D36" s="649"/>
      <c r="E36" s="45" t="s">
        <v>34</v>
      </c>
      <c r="F36" s="179"/>
      <c r="G36" s="233">
        <f>IF($F36="","",VLOOKUP($F36,'選手一覧'!$A$1:$L$100,2,FALSE))</f>
      </c>
      <c r="H36" s="234">
        <f>IF($F36="","",VLOOKUP($F36,'選手一覧'!$A$1:$L$100,3,FALSE))</f>
      </c>
      <c r="I36" s="691">
        <f>IF($F36="","",VLOOKUP($F36,'選手一覧'!$A$1:$L$100,7,FALSE))</f>
      </c>
      <c r="J36" s="692">
        <f>IF($F36="","",VLOOKUP($F36,'選手一覧'!$A$1:$L$100,3,FALSE))</f>
      </c>
      <c r="K36" s="693">
        <f>IF($F36="","",VLOOKUP($F36,'選手一覧'!$A$1:$L$100,3,FALSE))</f>
      </c>
      <c r="L36" s="188">
        <f>IF(F36="","",VLOOKUP((DATEDIF(I36,DATE('秋_ダブルス①'!$N$2,4,1),"Y")),'年齢対応表'!$A$1:$B$3,2,FALSE))</f>
      </c>
      <c r="M36" s="620"/>
      <c r="N36" s="42"/>
      <c r="O36" s="622"/>
      <c r="P36" s="43"/>
      <c r="Q36" s="653"/>
      <c r="R36" s="654"/>
      <c r="S36" s="37"/>
      <c r="T36" s="37"/>
      <c r="U36" s="28"/>
      <c r="V36" s="28"/>
      <c r="W36" s="28"/>
      <c r="X36" s="28"/>
      <c r="Y36" s="28"/>
      <c r="Z36" s="28"/>
      <c r="AA36" s="28"/>
      <c r="AB36" s="28"/>
      <c r="AC36" s="28"/>
      <c r="AD36" s="28"/>
      <c r="AE36" s="28"/>
      <c r="AF36" s="28"/>
      <c r="AG36" s="28"/>
      <c r="AH36" s="28"/>
      <c r="AI36" s="28"/>
      <c r="AJ36" s="28"/>
      <c r="AK36" s="28"/>
    </row>
    <row r="37" spans="1:37" ht="18.75" customHeight="1">
      <c r="A37" s="49"/>
      <c r="B37" s="534"/>
      <c r="C37" s="624"/>
      <c r="D37" s="626">
        <v>29</v>
      </c>
      <c r="E37" s="18" t="s">
        <v>32</v>
      </c>
      <c r="F37" s="172"/>
      <c r="G37" s="214">
        <f>IF($F37="","",VLOOKUP($F37,'選手一覧'!$A$1:$L$100,2,FALSE))</f>
      </c>
      <c r="H37" s="235">
        <f>IF($F37="","",VLOOKUP($F37,'選手一覧'!$A$1:$L$100,3,FALSE))</f>
      </c>
      <c r="I37" s="634">
        <f>IF($F37="","",VLOOKUP($F37,'選手一覧'!$A$1:$L$100,7,FALSE))</f>
      </c>
      <c r="J37" s="635">
        <f>IF($F37="","",VLOOKUP($F37,'選手一覧'!$A$1:$L$100,3,FALSE))</f>
      </c>
      <c r="K37" s="636">
        <f>IF($F37="","",VLOOKUP($F37,'選手一覧'!$A$1:$L$100,3,FALSE))</f>
      </c>
      <c r="L37" s="181">
        <f>IF(F37="","",VLOOKUP((DATEDIF(I37,DATE('秋_ダブルス①'!$N$2,4,1),"Y")),'年齢対応表'!$A$1:$B$3,2,FALSE))</f>
      </c>
      <c r="M37" s="637"/>
      <c r="N37" s="19"/>
      <c r="O37" s="639"/>
      <c r="P37" s="20"/>
      <c r="Q37" s="641"/>
      <c r="R37" s="642"/>
      <c r="S37" s="37"/>
      <c r="T37" s="37"/>
      <c r="U37" s="28"/>
      <c r="V37" s="28"/>
      <c r="W37" s="28"/>
      <c r="X37" s="28"/>
      <c r="Y37" s="28"/>
      <c r="Z37" s="28"/>
      <c r="AA37" s="28"/>
      <c r="AB37" s="28"/>
      <c r="AC37" s="28"/>
      <c r="AD37" s="28"/>
      <c r="AE37" s="28"/>
      <c r="AF37" s="28"/>
      <c r="AG37" s="28"/>
      <c r="AH37" s="28"/>
      <c r="AI37" s="28"/>
      <c r="AJ37" s="28"/>
      <c r="AK37" s="28"/>
    </row>
    <row r="38" spans="1:37" ht="18.75" customHeight="1">
      <c r="A38" s="49"/>
      <c r="B38" s="534"/>
      <c r="C38" s="625"/>
      <c r="D38" s="626"/>
      <c r="E38" s="25" t="s">
        <v>34</v>
      </c>
      <c r="F38" s="177"/>
      <c r="G38" s="229">
        <f>IF($F38="","",VLOOKUP($F38,'選手一覧'!$A$1:$L$100,2,FALSE))</f>
      </c>
      <c r="H38" s="230">
        <f>IF($F38="","",VLOOKUP($F38,'選手一覧'!$A$1:$L$100,3,FALSE))</f>
      </c>
      <c r="I38" s="687">
        <f>IF($F38="","",VLOOKUP($F38,'選手一覧'!$A$1:$L$100,7,FALSE))</f>
      </c>
      <c r="J38" s="688">
        <f>IF($F38="","",VLOOKUP($F38,'選手一覧'!$A$1:$L$100,3,FALSE))</f>
      </c>
      <c r="K38" s="689">
        <f>IF($F38="","",VLOOKUP($F38,'選手一覧'!$A$1:$L$100,3,FALSE))</f>
      </c>
      <c r="L38" s="186">
        <f>IF(F38="","",VLOOKUP((DATEDIF(I38,DATE('秋_ダブルス①'!$N$2,4,1),"Y")),'年齢対応表'!$A$1:$B$3,2,FALSE))</f>
      </c>
      <c r="M38" s="638"/>
      <c r="N38" s="22"/>
      <c r="O38" s="640"/>
      <c r="P38" s="23"/>
      <c r="Q38" s="646"/>
      <c r="R38" s="647"/>
      <c r="S38" s="37"/>
      <c r="T38" s="37"/>
      <c r="U38" s="28"/>
      <c r="V38" s="28"/>
      <c r="W38" s="28"/>
      <c r="X38" s="28"/>
      <c r="Y38" s="28"/>
      <c r="Z38" s="28"/>
      <c r="AA38" s="28"/>
      <c r="AB38" s="28"/>
      <c r="AC38" s="28"/>
      <c r="AD38" s="28"/>
      <c r="AE38" s="28"/>
      <c r="AF38" s="28"/>
      <c r="AG38" s="28"/>
      <c r="AH38" s="28"/>
      <c r="AI38" s="28"/>
      <c r="AJ38" s="28"/>
      <c r="AK38" s="28"/>
    </row>
    <row r="39" spans="1:37" ht="18.75" customHeight="1">
      <c r="A39" s="49"/>
      <c r="B39" s="534"/>
      <c r="C39" s="613"/>
      <c r="D39" s="615">
        <v>30</v>
      </c>
      <c r="E39" s="44" t="s">
        <v>32</v>
      </c>
      <c r="F39" s="178"/>
      <c r="G39" s="231">
        <f>IF($F39="","",VLOOKUP($F39,'選手一覧'!$A$1:$L$100,2,FALSE))</f>
      </c>
      <c r="H39" s="232">
        <f>IF($F39="","",VLOOKUP($F39,'選手一覧'!$A$1:$L$100,3,FALSE))</f>
      </c>
      <c r="I39" s="681">
        <f>IF($F39="","",VLOOKUP($F39,'選手一覧'!$A$1:$L$100,7,FALSE))</f>
      </c>
      <c r="J39" s="682">
        <f>IF($F39="","",VLOOKUP($F39,'選手一覧'!$A$1:$L$100,3,FALSE))</f>
      </c>
      <c r="K39" s="683">
        <f>IF($F39="","",VLOOKUP($F39,'選手一覧'!$A$1:$L$100,3,FALSE))</f>
      </c>
      <c r="L39" s="187">
        <f>IF(F39="","",VLOOKUP((DATEDIF(I39,DATE('秋_ダブルス①'!$N$2,4,1),"Y")),'年齢対応表'!$A$1:$B$3,2,FALSE))</f>
      </c>
      <c r="M39" s="620"/>
      <c r="N39" s="39"/>
      <c r="O39" s="622"/>
      <c r="P39" s="40"/>
      <c r="Q39" s="627"/>
      <c r="R39" s="628"/>
      <c r="S39" s="37"/>
      <c r="T39" s="37"/>
      <c r="U39" s="28"/>
      <c r="V39" s="28"/>
      <c r="W39" s="28"/>
      <c r="X39" s="28"/>
      <c r="Y39" s="28"/>
      <c r="Z39" s="28"/>
      <c r="AA39" s="28"/>
      <c r="AB39" s="28"/>
      <c r="AC39" s="28"/>
      <c r="AD39" s="28"/>
      <c r="AE39" s="28"/>
      <c r="AF39" s="28"/>
      <c r="AG39" s="28"/>
      <c r="AH39" s="28"/>
      <c r="AI39" s="28"/>
      <c r="AJ39" s="28"/>
      <c r="AK39" s="28"/>
    </row>
    <row r="40" spans="1:37" ht="18.75" customHeight="1" thickBot="1">
      <c r="A40" s="49"/>
      <c r="B40" s="535"/>
      <c r="C40" s="614"/>
      <c r="D40" s="616"/>
      <c r="E40" s="46" t="s">
        <v>34</v>
      </c>
      <c r="F40" s="180"/>
      <c r="G40" s="236">
        <f>IF($F40="","",VLOOKUP($F40,'選手一覧'!$A$1:$L$100,2,FALSE))</f>
      </c>
      <c r="H40" s="237">
        <f>IF($F40="","",VLOOKUP($F40,'選手一覧'!$A$1:$L$100,3,FALSE))</f>
      </c>
      <c r="I40" s="684">
        <f>IF($F40="","",VLOOKUP($F40,'選手一覧'!$A$1:$L$100,7,FALSE))</f>
      </c>
      <c r="J40" s="685">
        <f>IF($F40="","",VLOOKUP($F40,'選手一覧'!$A$1:$L$100,3,FALSE))</f>
      </c>
      <c r="K40" s="686">
        <f>IF($F40="","",VLOOKUP($F40,'選手一覧'!$A$1:$L$100,3,FALSE))</f>
      </c>
      <c r="L40" s="189">
        <f>IF(F40="","",VLOOKUP((DATEDIF(I40,DATE('秋_ダブルス①'!$N$2,4,1),"Y")),'年齢対応表'!$A$1:$B$3,2,FALSE))</f>
      </c>
      <c r="M40" s="621"/>
      <c r="N40" s="47"/>
      <c r="O40" s="623"/>
      <c r="P40" s="48"/>
      <c r="Q40" s="632"/>
      <c r="R40" s="633"/>
      <c r="S40" s="37"/>
      <c r="T40" s="37"/>
      <c r="U40" s="28"/>
      <c r="V40" s="28"/>
      <c r="W40" s="28"/>
      <c r="X40" s="28"/>
      <c r="Y40" s="28"/>
      <c r="Z40" s="28"/>
      <c r="AA40" s="28"/>
      <c r="AB40" s="28"/>
      <c r="AC40" s="28"/>
      <c r="AD40" s="28"/>
      <c r="AE40" s="28"/>
      <c r="AF40" s="28"/>
      <c r="AG40" s="28"/>
      <c r="AH40" s="28"/>
      <c r="AI40" s="28"/>
      <c r="AJ40" s="28"/>
      <c r="AK40" s="28"/>
    </row>
    <row r="41" spans="1:37" ht="13.5">
      <c r="A41" s="49"/>
      <c r="D41" s="1"/>
      <c r="E41" s="1"/>
      <c r="F41" s="1"/>
      <c r="G41" s="1"/>
      <c r="S41" s="28"/>
      <c r="T41" s="28"/>
      <c r="U41" s="28"/>
      <c r="V41" s="28"/>
      <c r="W41" s="28"/>
      <c r="X41" s="28"/>
      <c r="Y41" s="28"/>
      <c r="Z41" s="28"/>
      <c r="AA41" s="28"/>
      <c r="AB41" s="28"/>
      <c r="AC41" s="28"/>
      <c r="AD41" s="28"/>
      <c r="AE41" s="28"/>
      <c r="AF41" s="28"/>
      <c r="AG41" s="28"/>
      <c r="AH41" s="28"/>
      <c r="AI41" s="28"/>
      <c r="AJ41" s="28"/>
      <c r="AK41" s="28"/>
    </row>
    <row r="42" spans="1:37" ht="23.25" customHeight="1">
      <c r="A42" s="49"/>
      <c r="B42" s="3" t="s">
        <v>10</v>
      </c>
      <c r="C42" s="3"/>
      <c r="E42" s="1"/>
      <c r="F42" s="1"/>
      <c r="G42" s="1"/>
      <c r="S42" s="28"/>
      <c r="T42" s="28"/>
      <c r="U42" s="28"/>
      <c r="V42" s="28"/>
      <c r="W42" s="28"/>
      <c r="X42" s="28"/>
      <c r="Y42" s="28"/>
      <c r="Z42" s="28"/>
      <c r="AA42" s="28"/>
      <c r="AB42" s="28"/>
      <c r="AC42" s="28"/>
      <c r="AD42" s="28"/>
      <c r="AE42" s="28"/>
      <c r="AF42" s="28"/>
      <c r="AG42" s="28"/>
      <c r="AH42" s="28"/>
      <c r="AI42" s="28"/>
      <c r="AJ42" s="28"/>
      <c r="AK42" s="28"/>
    </row>
    <row r="43" spans="1:37" ht="27" customHeight="1">
      <c r="A43" s="49"/>
      <c r="D43" s="70" t="s">
        <v>11</v>
      </c>
      <c r="E43" s="1"/>
      <c r="F43" s="1"/>
      <c r="G43" s="1"/>
      <c r="K43" s="531"/>
      <c r="L43" s="531"/>
      <c r="M43" s="531"/>
      <c r="N43" s="531"/>
      <c r="O43" s="531"/>
      <c r="P43" s="3" t="s">
        <v>12</v>
      </c>
      <c r="Q43" s="3"/>
      <c r="S43" s="28"/>
      <c r="T43" s="28"/>
      <c r="U43" s="28"/>
      <c r="V43" s="28"/>
      <c r="W43" s="28"/>
      <c r="X43" s="28"/>
      <c r="Y43" s="28"/>
      <c r="Z43" s="28"/>
      <c r="AA43" s="28"/>
      <c r="AB43" s="28"/>
      <c r="AC43" s="28"/>
      <c r="AD43" s="28"/>
      <c r="AE43" s="28"/>
      <c r="AF43" s="28"/>
      <c r="AG43" s="28"/>
      <c r="AH43" s="28"/>
      <c r="AI43" s="28"/>
      <c r="AJ43" s="28"/>
      <c r="AK43" s="28"/>
    </row>
    <row r="44" spans="1:37" ht="27" customHeight="1">
      <c r="A44" s="49"/>
      <c r="K44" s="532"/>
      <c r="L44" s="532"/>
      <c r="M44" s="532"/>
      <c r="N44" s="532"/>
      <c r="O44" s="532"/>
      <c r="P44" s="193" t="s">
        <v>5</v>
      </c>
      <c r="Q44" s="1"/>
      <c r="S44" s="28"/>
      <c r="T44" s="28"/>
      <c r="U44" s="28"/>
      <c r="V44" s="28"/>
      <c r="W44" s="28"/>
      <c r="X44" s="28"/>
      <c r="Y44" s="28"/>
      <c r="Z44" s="28"/>
      <c r="AA44" s="28"/>
      <c r="AB44" s="28"/>
      <c r="AC44" s="28"/>
      <c r="AD44" s="28"/>
      <c r="AE44" s="28"/>
      <c r="AF44" s="28"/>
      <c r="AG44" s="28"/>
      <c r="AH44" s="28"/>
      <c r="AI44" s="28"/>
      <c r="AJ44" s="28"/>
      <c r="AK44" s="28"/>
    </row>
    <row r="45" spans="1:37" ht="13.5" customHeight="1">
      <c r="A45" s="49"/>
      <c r="B45" s="28"/>
      <c r="C45" s="28"/>
      <c r="D45" s="30"/>
      <c r="E45" s="30"/>
      <c r="F45" s="30"/>
      <c r="G45" s="30"/>
      <c r="H45" s="28"/>
      <c r="I45" s="28"/>
      <c r="J45" s="28"/>
      <c r="K45" s="28"/>
      <c r="L45" s="28"/>
      <c r="M45" s="31"/>
      <c r="N45" s="31"/>
      <c r="O45" s="31"/>
      <c r="P45" s="31"/>
      <c r="Q45" s="28"/>
      <c r="R45" s="28"/>
      <c r="S45" s="28"/>
      <c r="T45" s="28"/>
      <c r="U45" s="28"/>
      <c r="V45" s="28"/>
      <c r="W45" s="28"/>
      <c r="X45" s="28"/>
      <c r="Y45" s="28"/>
      <c r="Z45" s="28"/>
      <c r="AA45" s="28"/>
      <c r="AB45" s="28"/>
      <c r="AC45" s="28"/>
      <c r="AD45" s="28"/>
      <c r="AE45" s="28"/>
      <c r="AF45" s="28"/>
      <c r="AG45" s="28"/>
      <c r="AH45" s="28"/>
      <c r="AI45" s="28"/>
      <c r="AJ45" s="28"/>
      <c r="AK45" s="28"/>
    </row>
    <row r="46" spans="1:37" ht="13.5">
      <c r="A46" s="28"/>
      <c r="B46" s="28"/>
      <c r="C46" s="28"/>
      <c r="D46" s="30"/>
      <c r="E46" s="30"/>
      <c r="F46" s="30"/>
      <c r="G46" s="30"/>
      <c r="H46" s="28"/>
      <c r="I46" s="28"/>
      <c r="J46" s="28"/>
      <c r="K46" s="28"/>
      <c r="L46" s="28"/>
      <c r="M46" s="31"/>
      <c r="N46" s="31"/>
      <c r="O46" s="31"/>
      <c r="P46" s="31"/>
      <c r="Q46" s="28"/>
      <c r="R46" s="28"/>
      <c r="S46" s="28"/>
      <c r="T46" s="28"/>
      <c r="U46" s="28"/>
      <c r="V46" s="28"/>
      <c r="W46" s="28"/>
      <c r="X46" s="28"/>
      <c r="Y46" s="28"/>
      <c r="Z46" s="28"/>
      <c r="AA46" s="28"/>
      <c r="AB46" s="28"/>
      <c r="AC46" s="28"/>
      <c r="AD46" s="28"/>
      <c r="AE46" s="28"/>
      <c r="AF46" s="28"/>
      <c r="AG46" s="28"/>
      <c r="AH46" s="28"/>
      <c r="AI46" s="28"/>
      <c r="AJ46" s="28"/>
      <c r="AK46" s="28"/>
    </row>
    <row r="47" spans="1:37" ht="13.5">
      <c r="A47" s="28"/>
      <c r="B47" s="28"/>
      <c r="C47" s="28"/>
      <c r="D47" s="30"/>
      <c r="E47" s="30"/>
      <c r="F47" s="30"/>
      <c r="G47" s="30"/>
      <c r="H47" s="28"/>
      <c r="I47" s="28"/>
      <c r="J47" s="28"/>
      <c r="K47" s="28"/>
      <c r="L47" s="28"/>
      <c r="M47" s="31"/>
      <c r="N47" s="31"/>
      <c r="O47" s="31"/>
      <c r="P47" s="31"/>
      <c r="Q47" s="28"/>
      <c r="R47" s="28"/>
      <c r="S47" s="28"/>
      <c r="T47" s="28"/>
      <c r="U47" s="28"/>
      <c r="V47" s="28"/>
      <c r="W47" s="28"/>
      <c r="X47" s="28"/>
      <c r="Y47" s="28"/>
      <c r="Z47" s="28"/>
      <c r="AA47" s="28"/>
      <c r="AB47" s="28"/>
      <c r="AC47" s="28"/>
      <c r="AD47" s="28"/>
      <c r="AE47" s="28"/>
      <c r="AF47" s="28"/>
      <c r="AG47" s="28"/>
      <c r="AH47" s="28"/>
      <c r="AI47" s="28"/>
      <c r="AJ47" s="28"/>
      <c r="AK47" s="28"/>
    </row>
    <row r="48" spans="1:37" ht="13.5">
      <c r="A48" s="28"/>
      <c r="B48" s="28"/>
      <c r="C48" s="28"/>
      <c r="D48" s="30"/>
      <c r="E48" s="30"/>
      <c r="F48" s="30"/>
      <c r="G48" s="30"/>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1:37" ht="13.5">
      <c r="A49" s="28"/>
      <c r="B49" s="28"/>
      <c r="C49" s="28"/>
      <c r="D49" s="30"/>
      <c r="E49" s="30"/>
      <c r="F49" s="30"/>
      <c r="G49" s="30"/>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row>
    <row r="50" spans="1:37" ht="13.5">
      <c r="A50" s="28"/>
      <c r="B50" s="28"/>
      <c r="C50" s="28"/>
      <c r="D50" s="30"/>
      <c r="E50" s="30"/>
      <c r="F50" s="30"/>
      <c r="G50" s="30"/>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row>
    <row r="51" spans="1:37" ht="13.5">
      <c r="A51" s="28"/>
      <c r="B51" s="28"/>
      <c r="C51" s="28"/>
      <c r="D51" s="30"/>
      <c r="E51" s="30"/>
      <c r="F51" s="30"/>
      <c r="G51" s="30"/>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2" spans="1:37" ht="13.5">
      <c r="A52" s="28"/>
      <c r="B52" s="28"/>
      <c r="C52" s="28"/>
      <c r="D52" s="30"/>
      <c r="E52" s="30"/>
      <c r="F52" s="30"/>
      <c r="G52" s="30"/>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ht="13.5">
      <c r="A53" s="28"/>
      <c r="B53" s="28"/>
      <c r="C53" s="28"/>
      <c r="D53" s="30"/>
      <c r="E53" s="30"/>
      <c r="F53" s="30"/>
      <c r="G53" s="30"/>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row>
    <row r="54" spans="1:37" ht="13.5">
      <c r="A54" s="28"/>
      <c r="B54" s="28"/>
      <c r="C54" s="28"/>
      <c r="D54" s="30"/>
      <c r="E54" s="30"/>
      <c r="F54" s="30"/>
      <c r="G54" s="30"/>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row>
    <row r="55" spans="1:37" ht="13.5">
      <c r="A55" s="28"/>
      <c r="B55" s="28"/>
      <c r="C55" s="28"/>
      <c r="D55" s="30"/>
      <c r="E55" s="30"/>
      <c r="F55" s="30"/>
      <c r="G55" s="30"/>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ht="13.5">
      <c r="A56" s="28"/>
      <c r="B56" s="28"/>
      <c r="C56" s="28"/>
      <c r="D56" s="29"/>
      <c r="E56" s="29"/>
      <c r="F56" s="29"/>
      <c r="G56" s="29"/>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row>
    <row r="57" spans="1:37" ht="13.5">
      <c r="A57" s="28"/>
      <c r="B57" s="28"/>
      <c r="C57" s="28"/>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row>
    <row r="58" spans="1:37" ht="13.5">
      <c r="A58" s="28"/>
      <c r="B58" s="28"/>
      <c r="C58" s="28"/>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row>
    <row r="59" spans="1:37" ht="13.5">
      <c r="A59" s="28"/>
      <c r="B59" s="28"/>
      <c r="C59" s="28"/>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1:37" ht="13.5">
      <c r="A60" s="28"/>
      <c r="B60" s="28"/>
      <c r="C60" s="28"/>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1:37" ht="13.5">
      <c r="A61" s="28"/>
      <c r="B61" s="28"/>
      <c r="C61" s="28"/>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row>
    <row r="62" spans="1:37" ht="13.5">
      <c r="A62" s="28"/>
      <c r="B62" s="28"/>
      <c r="C62" s="28"/>
      <c r="D62" s="29"/>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ht="13.5">
      <c r="A63" s="28"/>
      <c r="B63" s="28"/>
      <c r="C63" s="28"/>
      <c r="D63" s="29"/>
      <c r="E63" s="29"/>
      <c r="F63" s="29"/>
      <c r="G63" s="29"/>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ht="13.5">
      <c r="A64" s="28"/>
      <c r="B64" s="28"/>
      <c r="C64" s="28"/>
      <c r="D64" s="29"/>
      <c r="E64" s="29"/>
      <c r="F64" s="29"/>
      <c r="G64" s="29"/>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1:37" ht="13.5">
      <c r="A65" s="28"/>
      <c r="B65" s="28"/>
      <c r="C65" s="28"/>
      <c r="D65" s="29"/>
      <c r="E65" s="29"/>
      <c r="F65" s="29"/>
      <c r="G65" s="29"/>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ht="13.5">
      <c r="A66" s="28"/>
      <c r="B66" s="28"/>
      <c r="C66" s="28"/>
      <c r="D66" s="29"/>
      <c r="E66" s="29"/>
      <c r="F66" s="29"/>
      <c r="G66" s="29"/>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7" spans="1:37" ht="13.5">
      <c r="A67" s="28"/>
      <c r="B67" s="28"/>
      <c r="C67" s="28"/>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row>
    <row r="68" spans="1:37" ht="13.5">
      <c r="A68" s="28"/>
      <c r="B68" s="28"/>
      <c r="C68" s="28"/>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row>
    <row r="69" spans="1:37" ht="13.5">
      <c r="A69" s="28"/>
      <c r="B69" s="28"/>
      <c r="C69" s="28"/>
      <c r="D69" s="29"/>
      <c r="E69" s="29"/>
      <c r="F69" s="29"/>
      <c r="G69" s="29"/>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row>
    <row r="70" spans="1:37" ht="13.5">
      <c r="A70" s="28"/>
      <c r="B70" s="28"/>
      <c r="C70" s="28"/>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row>
    <row r="71" spans="1:37" ht="13.5">
      <c r="A71" s="28"/>
      <c r="B71" s="28"/>
      <c r="C71" s="28"/>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row>
    <row r="72" spans="1:37" ht="13.5">
      <c r="A72" s="28"/>
      <c r="B72" s="28"/>
      <c r="C72" s="28"/>
      <c r="D72" s="29"/>
      <c r="E72" s="29"/>
      <c r="F72" s="29"/>
      <c r="G72" s="29"/>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row>
    <row r="73" spans="1:37" ht="13.5">
      <c r="A73" s="28"/>
      <c r="B73" s="28"/>
      <c r="C73" s="28"/>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row>
    <row r="74" spans="1:37" ht="13.5">
      <c r="A74" s="28"/>
      <c r="B74" s="28"/>
      <c r="C74" s="28"/>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row>
    <row r="75" spans="1:37" ht="13.5">
      <c r="A75" s="28"/>
      <c r="B75" s="28"/>
      <c r="C75" s="28"/>
      <c r="D75" s="29"/>
      <c r="E75" s="29"/>
      <c r="F75" s="29"/>
      <c r="G75" s="29"/>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row>
    <row r="76" spans="1:37" ht="13.5">
      <c r="A76" s="28"/>
      <c r="B76" s="28"/>
      <c r="C76" s="28"/>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row>
    <row r="77" spans="1:37" ht="13.5">
      <c r="A77" s="28"/>
      <c r="B77" s="28"/>
      <c r="C77" s="28"/>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row>
    <row r="78" spans="1:37" ht="13.5">
      <c r="A78" s="28"/>
      <c r="B78" s="28"/>
      <c r="C78" s="28"/>
      <c r="D78" s="29"/>
      <c r="E78" s="29"/>
      <c r="F78" s="29"/>
      <c r="G78" s="29"/>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row>
    <row r="79" spans="1:37" ht="13.5">
      <c r="A79" s="28"/>
      <c r="B79" s="28"/>
      <c r="C79" s="28"/>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row>
    <row r="80" spans="1:37" ht="13.5">
      <c r="A80" s="28"/>
      <c r="B80" s="28"/>
      <c r="C80" s="28"/>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1:37" ht="13.5">
      <c r="A81" s="28"/>
      <c r="B81" s="28"/>
      <c r="C81" s="28"/>
      <c r="D81" s="29"/>
      <c r="E81" s="29"/>
      <c r="F81" s="29"/>
      <c r="G81" s="29"/>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1:37" ht="13.5">
      <c r="A82" s="28"/>
      <c r="B82" s="28"/>
      <c r="C82" s="28"/>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row>
    <row r="83" spans="1:37" ht="13.5">
      <c r="A83" s="28"/>
      <c r="B83" s="28"/>
      <c r="C83" s="28"/>
      <c r="D83" s="29"/>
      <c r="E83" s="29"/>
      <c r="F83" s="29"/>
      <c r="G83" s="29"/>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row>
    <row r="84" spans="1:37" ht="13.5">
      <c r="A84" s="28"/>
      <c r="B84" s="28"/>
      <c r="C84" s="28"/>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row>
    <row r="85" spans="1:37" ht="13.5">
      <c r="A85" s="28"/>
      <c r="B85" s="28"/>
      <c r="C85" s="28"/>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ht="13.5">
      <c r="A86" s="28"/>
      <c r="B86" s="28"/>
      <c r="C86" s="28"/>
      <c r="D86" s="29"/>
      <c r="E86" s="29"/>
      <c r="F86" s="29"/>
      <c r="G86" s="29"/>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1:37" ht="13.5">
      <c r="A87" s="28"/>
      <c r="B87" s="28"/>
      <c r="C87" s="28"/>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row>
    <row r="88" spans="1:37" ht="13.5">
      <c r="A88" s="28"/>
      <c r="B88" s="28"/>
      <c r="C88" s="28"/>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row>
    <row r="89" spans="1:37" ht="13.5">
      <c r="A89" s="28"/>
      <c r="B89" s="28"/>
      <c r="C89" s="28"/>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row>
    <row r="90" spans="1:37" ht="13.5">
      <c r="A90" s="28"/>
      <c r="B90" s="28"/>
      <c r="C90" s="28"/>
      <c r="D90" s="29"/>
      <c r="E90" s="29"/>
      <c r="F90" s="29"/>
      <c r="G90" s="29"/>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1:37" ht="13.5">
      <c r="A91" s="28"/>
      <c r="B91" s="28"/>
      <c r="C91" s="28"/>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1:37" ht="13.5">
      <c r="A92" s="28"/>
      <c r="B92" s="28"/>
      <c r="C92" s="28"/>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1:37" ht="13.5">
      <c r="A93" s="28"/>
      <c r="B93" s="28"/>
      <c r="C93" s="28"/>
      <c r="D93" s="29"/>
      <c r="E93" s="29"/>
      <c r="F93" s="29"/>
      <c r="G93" s="29"/>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1:37" ht="13.5">
      <c r="A94" s="28"/>
      <c r="B94" s="28"/>
      <c r="C94" s="28"/>
      <c r="D94" s="29"/>
      <c r="E94" s="29"/>
      <c r="F94" s="29"/>
      <c r="G94" s="29"/>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1:37" ht="13.5">
      <c r="A95" s="28"/>
      <c r="B95" s="28"/>
      <c r="C95" s="28"/>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1:37" ht="13.5">
      <c r="A96" s="28"/>
      <c r="B96" s="28"/>
      <c r="C96" s="28"/>
      <c r="D96" s="29"/>
      <c r="E96" s="29"/>
      <c r="F96" s="29"/>
      <c r="G96" s="29"/>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row r="97" spans="1:37" ht="13.5">
      <c r="A97" s="28"/>
      <c r="B97" s="28"/>
      <c r="C97" s="28"/>
      <c r="D97" s="29"/>
      <c r="E97" s="29"/>
      <c r="F97" s="29"/>
      <c r="G97" s="29"/>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row>
    <row r="98" spans="1:37" ht="13.5">
      <c r="A98" s="28"/>
      <c r="B98" s="28"/>
      <c r="C98" s="28"/>
      <c r="D98" s="29"/>
      <c r="E98" s="29"/>
      <c r="F98" s="29"/>
      <c r="G98" s="29"/>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row>
    <row r="99" spans="1:37" ht="13.5">
      <c r="A99" s="28"/>
      <c r="B99" s="28"/>
      <c r="C99" s="28"/>
      <c r="D99" s="29"/>
      <c r="E99" s="29"/>
      <c r="F99" s="29"/>
      <c r="G99" s="29"/>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row>
  </sheetData>
  <sheetProtection selectLockedCells="1"/>
  <mergeCells count="156">
    <mergeCell ref="B2:E3"/>
    <mergeCell ref="F2:F3"/>
    <mergeCell ref="G2:M3"/>
    <mergeCell ref="N2:N3"/>
    <mergeCell ref="O2:R3"/>
    <mergeCell ref="B4:B40"/>
    <mergeCell ref="I4:K4"/>
    <mergeCell ref="Q4:R4"/>
    <mergeCell ref="C5:C6"/>
    <mergeCell ref="D5:D6"/>
    <mergeCell ref="I5:K5"/>
    <mergeCell ref="M5:M6"/>
    <mergeCell ref="O5:O6"/>
    <mergeCell ref="Q5:R5"/>
    <mergeCell ref="U5:X5"/>
    <mergeCell ref="I6:K6"/>
    <mergeCell ref="Q6:R6"/>
    <mergeCell ref="C7:C8"/>
    <mergeCell ref="D7:D8"/>
    <mergeCell ref="I7:K7"/>
    <mergeCell ref="M7:M8"/>
    <mergeCell ref="O7:O8"/>
    <mergeCell ref="Q7:R7"/>
    <mergeCell ref="I8:K8"/>
    <mergeCell ref="Q8:R8"/>
    <mergeCell ref="C9:C10"/>
    <mergeCell ref="D9:D10"/>
    <mergeCell ref="I9:K9"/>
    <mergeCell ref="M9:M10"/>
    <mergeCell ref="O9:O10"/>
    <mergeCell ref="Q9:R9"/>
    <mergeCell ref="I10:K10"/>
    <mergeCell ref="Q10:R10"/>
    <mergeCell ref="D11:D12"/>
    <mergeCell ref="I11:K11"/>
    <mergeCell ref="M11:M12"/>
    <mergeCell ref="O11:O12"/>
    <mergeCell ref="Q11:R11"/>
    <mergeCell ref="I12:K12"/>
    <mergeCell ref="Q12:R12"/>
    <mergeCell ref="U12:W12"/>
    <mergeCell ref="C13:C14"/>
    <mergeCell ref="D13:D14"/>
    <mergeCell ref="I13:K13"/>
    <mergeCell ref="M13:M14"/>
    <mergeCell ref="O13:O14"/>
    <mergeCell ref="Q13:R13"/>
    <mergeCell ref="I14:K14"/>
    <mergeCell ref="Q14:R14"/>
    <mergeCell ref="C11:C12"/>
    <mergeCell ref="C15:C16"/>
    <mergeCell ref="D15:D16"/>
    <mergeCell ref="I15:K15"/>
    <mergeCell ref="M15:M16"/>
    <mergeCell ref="O15:O16"/>
    <mergeCell ref="Q15:R15"/>
    <mergeCell ref="I16:K16"/>
    <mergeCell ref="Q16:R16"/>
    <mergeCell ref="C17:C18"/>
    <mergeCell ref="D17:D18"/>
    <mergeCell ref="I17:K17"/>
    <mergeCell ref="M17:M18"/>
    <mergeCell ref="O17:O18"/>
    <mergeCell ref="Q17:R17"/>
    <mergeCell ref="I18:K18"/>
    <mergeCell ref="Q18:R18"/>
    <mergeCell ref="C19:C20"/>
    <mergeCell ref="D19:D20"/>
    <mergeCell ref="I19:K19"/>
    <mergeCell ref="M19:M20"/>
    <mergeCell ref="O19:O20"/>
    <mergeCell ref="Q19:R19"/>
    <mergeCell ref="I20:K20"/>
    <mergeCell ref="Q20:R20"/>
    <mergeCell ref="C21:C22"/>
    <mergeCell ref="D21:D22"/>
    <mergeCell ref="I21:K21"/>
    <mergeCell ref="M21:M22"/>
    <mergeCell ref="O21:O22"/>
    <mergeCell ref="Q21:R21"/>
    <mergeCell ref="I22:K22"/>
    <mergeCell ref="Q22:R22"/>
    <mergeCell ref="C23:C24"/>
    <mergeCell ref="D23:D24"/>
    <mergeCell ref="I23:K23"/>
    <mergeCell ref="M23:M24"/>
    <mergeCell ref="O23:O24"/>
    <mergeCell ref="Q23:R23"/>
    <mergeCell ref="I24:K24"/>
    <mergeCell ref="Q24:R24"/>
    <mergeCell ref="C25:C26"/>
    <mergeCell ref="D25:D26"/>
    <mergeCell ref="I25:K25"/>
    <mergeCell ref="M25:M26"/>
    <mergeCell ref="O25:O26"/>
    <mergeCell ref="Q25:R25"/>
    <mergeCell ref="I26:K26"/>
    <mergeCell ref="Q26:R26"/>
    <mergeCell ref="C27:C28"/>
    <mergeCell ref="D27:D28"/>
    <mergeCell ref="I27:K27"/>
    <mergeCell ref="M27:M28"/>
    <mergeCell ref="O27:O28"/>
    <mergeCell ref="Q27:R27"/>
    <mergeCell ref="I28:K28"/>
    <mergeCell ref="Q28:R28"/>
    <mergeCell ref="C29:C30"/>
    <mergeCell ref="D29:D30"/>
    <mergeCell ref="I29:K29"/>
    <mergeCell ref="M29:M30"/>
    <mergeCell ref="O29:O30"/>
    <mergeCell ref="Q29:R29"/>
    <mergeCell ref="I30:K30"/>
    <mergeCell ref="Q30:R30"/>
    <mergeCell ref="C31:C32"/>
    <mergeCell ref="D31:D32"/>
    <mergeCell ref="I31:K31"/>
    <mergeCell ref="M31:M32"/>
    <mergeCell ref="O31:O32"/>
    <mergeCell ref="Q31:R31"/>
    <mergeCell ref="I32:K32"/>
    <mergeCell ref="Q32:R32"/>
    <mergeCell ref="C33:C34"/>
    <mergeCell ref="D33:D34"/>
    <mergeCell ref="I33:K33"/>
    <mergeCell ref="M33:M34"/>
    <mergeCell ref="O33:O34"/>
    <mergeCell ref="Q33:R33"/>
    <mergeCell ref="I34:K34"/>
    <mergeCell ref="Q34:R34"/>
    <mergeCell ref="Q38:R38"/>
    <mergeCell ref="C35:C36"/>
    <mergeCell ref="D35:D36"/>
    <mergeCell ref="I35:K35"/>
    <mergeCell ref="M35:M36"/>
    <mergeCell ref="O35:O36"/>
    <mergeCell ref="Q35:R35"/>
    <mergeCell ref="I36:K36"/>
    <mergeCell ref="Q36:R36"/>
    <mergeCell ref="Q39:R39"/>
    <mergeCell ref="I40:K40"/>
    <mergeCell ref="Q40:R40"/>
    <mergeCell ref="C37:C38"/>
    <mergeCell ref="D37:D38"/>
    <mergeCell ref="I37:K37"/>
    <mergeCell ref="M37:M38"/>
    <mergeCell ref="O37:O38"/>
    <mergeCell ref="Q37:R37"/>
    <mergeCell ref="I38:K38"/>
    <mergeCell ref="K43:O43"/>
    <mergeCell ref="K44:O44"/>
    <mergeCell ref="C39:C40"/>
    <mergeCell ref="D39:D40"/>
    <mergeCell ref="I39:K39"/>
    <mergeCell ref="M39:M40"/>
    <mergeCell ref="O39:O40"/>
  </mergeCells>
  <dataValidations count="2">
    <dataValidation type="list" allowBlank="1" showInputMessage="1" showErrorMessage="1" sqref="M5:M40 O5:O40 C37:C39 C33:C35 C29:C31 C25:C27 C21:C23 C17:C19 C13:C15 C11 C5 C7:C9">
      <formula1>$A$5:$A$6</formula1>
    </dataValidation>
    <dataValidation type="list" allowBlank="1" showInputMessage="1" showErrorMessage="1" sqref="N5:N40 P5:R40">
      <formula1>$A$8:$A$15</formula1>
    </dataValidation>
  </dataValidations>
  <printOptions horizontalCentered="1" verticalCentered="1"/>
  <pageMargins left="0.7086614173228347" right="0.7086614173228347" top="0.5118110236220472" bottom="0.35433070866141736" header="0.31496062992125984" footer="0.31496062992125984"/>
  <pageSetup blackAndWhite="1" horizontalDpi="600" verticalDpi="600" orientation="portrait" paperSize="9" r:id="rId1"/>
  <ignoredErrors>
    <ignoredError sqref="G5:L40" unlockedFormula="1"/>
  </ignoredErrors>
</worksheet>
</file>

<file path=xl/worksheets/sheet13.xml><?xml version="1.0" encoding="utf-8"?>
<worksheet xmlns="http://schemas.openxmlformats.org/spreadsheetml/2006/main" xmlns:r="http://schemas.openxmlformats.org/officeDocument/2006/relationships">
  <sheetPr codeName="Sheet17">
    <pageSetUpPr fitToPage="1"/>
  </sheetPr>
  <dimension ref="A1:AK85"/>
  <sheetViews>
    <sheetView zoomScale="75" zoomScaleNormal="75" zoomScaleSheetLayoutView="75" zoomScalePageLayoutView="0" workbookViewId="0" topLeftCell="A1">
      <selection activeCell="E9" sqref="E9:H9"/>
    </sheetView>
  </sheetViews>
  <sheetFormatPr defaultColWidth="9.00390625" defaultRowHeight="13.5"/>
  <cols>
    <col min="1" max="1" width="1.4921875" style="100" customWidth="1"/>
    <col min="2" max="2" width="11.25390625" style="100" customWidth="1"/>
    <col min="3" max="3" width="8.375" style="100" customWidth="1"/>
    <col min="4" max="4" width="8.50390625" style="100" customWidth="1"/>
    <col min="5" max="6" width="9.00390625" style="100" customWidth="1"/>
    <col min="7" max="7" width="4.00390625" style="100" customWidth="1"/>
    <col min="8" max="8" width="2.50390625" style="100" customWidth="1"/>
    <col min="9" max="9" width="4.50390625" style="100" customWidth="1"/>
    <col min="10" max="10" width="8.125" style="100" customWidth="1"/>
    <col min="11" max="11" width="8.50390625" style="100" customWidth="1"/>
    <col min="12" max="12" width="8.375" style="100" customWidth="1"/>
    <col min="13" max="13" width="4.125" style="100" customWidth="1"/>
    <col min="14" max="14" width="7.50390625" style="100" customWidth="1"/>
    <col min="15" max="15" width="6.25390625" style="100" customWidth="1"/>
    <col min="16" max="16" width="4.50390625" style="100" customWidth="1"/>
    <col min="17" max="17" width="9.00390625" style="100" customWidth="1"/>
    <col min="18" max="19" width="10.00390625" style="100" hidden="1" customWidth="1"/>
    <col min="20" max="16384" width="9.00390625" style="100" customWidth="1"/>
  </cols>
  <sheetData>
    <row r="1" spans="1:36" ht="8.25" customHeight="1">
      <c r="A1" s="298"/>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row>
    <row r="2" spans="1:36" ht="44.25" customHeight="1" thickBot="1">
      <c r="A2" s="298"/>
      <c r="B2" s="168" t="s">
        <v>75</v>
      </c>
      <c r="C2" s="800" t="s">
        <v>182</v>
      </c>
      <c r="D2" s="800"/>
      <c r="E2" s="800"/>
      <c r="F2" s="800"/>
      <c r="G2" s="800"/>
      <c r="H2" s="800"/>
      <c r="I2" s="800"/>
      <c r="J2" s="800"/>
      <c r="K2" s="800"/>
      <c r="L2" s="800"/>
      <c r="M2" s="800"/>
      <c r="N2" s="800"/>
      <c r="O2" s="800"/>
      <c r="P2" s="800"/>
      <c r="Q2" s="298"/>
      <c r="R2" s="298"/>
      <c r="S2" s="298"/>
      <c r="T2" s="298"/>
      <c r="U2" s="298"/>
      <c r="V2" s="298"/>
      <c r="W2" s="298"/>
      <c r="X2" s="298"/>
      <c r="Y2" s="298"/>
      <c r="Z2" s="298"/>
      <c r="AA2" s="298"/>
      <c r="AB2" s="298"/>
      <c r="AC2" s="298"/>
      <c r="AD2" s="298"/>
      <c r="AE2" s="298"/>
      <c r="AF2" s="298"/>
      <c r="AG2" s="298"/>
      <c r="AH2" s="298"/>
      <c r="AI2" s="298"/>
      <c r="AJ2" s="298"/>
    </row>
    <row r="3" spans="1:36" ht="48" customHeight="1" thickBot="1">
      <c r="A3" s="49" t="s">
        <v>116</v>
      </c>
      <c r="B3" s="101" t="s">
        <v>76</v>
      </c>
      <c r="C3" s="801" t="s">
        <v>264</v>
      </c>
      <c r="D3" s="802"/>
      <c r="E3" s="802"/>
      <c r="F3" s="802"/>
      <c r="G3" s="802"/>
      <c r="H3" s="802"/>
      <c r="I3" s="802"/>
      <c r="J3" s="802"/>
      <c r="K3" s="802"/>
      <c r="L3" s="802"/>
      <c r="M3" s="803"/>
      <c r="N3" s="803"/>
      <c r="O3" s="803"/>
      <c r="P3" s="804"/>
      <c r="Q3" s="298"/>
      <c r="R3" s="298"/>
      <c r="S3" s="298"/>
      <c r="T3" s="298"/>
      <c r="U3" s="298"/>
      <c r="V3" s="298"/>
      <c r="W3" s="298"/>
      <c r="X3" s="298"/>
      <c r="Y3" s="298"/>
      <c r="Z3" s="298"/>
      <c r="AA3" s="298"/>
      <c r="AB3" s="298"/>
      <c r="AC3" s="298"/>
      <c r="AD3" s="298"/>
      <c r="AE3" s="298"/>
      <c r="AF3" s="298"/>
      <c r="AG3" s="298"/>
      <c r="AH3" s="298"/>
      <c r="AI3" s="298"/>
      <c r="AJ3" s="298"/>
    </row>
    <row r="4" spans="1:36" ht="48" customHeight="1" thickBot="1">
      <c r="A4" s="49" t="s">
        <v>117</v>
      </c>
      <c r="B4" s="101" t="s">
        <v>77</v>
      </c>
      <c r="C4" s="805">
        <f>IF('春_ダブルス①'!D3="","",'春_ダブルス①'!D3)</f>
      </c>
      <c r="D4" s="806"/>
      <c r="E4" s="806"/>
      <c r="F4" s="806"/>
      <c r="G4" s="806"/>
      <c r="H4" s="806"/>
      <c r="I4" s="806"/>
      <c r="J4" s="806"/>
      <c r="K4" s="807" t="s">
        <v>191</v>
      </c>
      <c r="L4" s="808"/>
      <c r="M4" s="171" t="s">
        <v>45</v>
      </c>
      <c r="N4" s="809"/>
      <c r="O4" s="810"/>
      <c r="P4" s="811"/>
      <c r="Q4" s="298"/>
      <c r="R4" s="298"/>
      <c r="T4" s="298"/>
      <c r="U4" s="170"/>
      <c r="V4" s="298"/>
      <c r="W4" s="339" t="s">
        <v>190</v>
      </c>
      <c r="X4" s="170"/>
      <c r="Y4" s="298"/>
      <c r="Z4" s="298"/>
      <c r="AA4" s="298"/>
      <c r="AB4" s="298"/>
      <c r="AC4" s="298"/>
      <c r="AD4" s="298"/>
      <c r="AE4" s="298"/>
      <c r="AF4" s="298"/>
      <c r="AG4" s="298"/>
      <c r="AH4" s="298"/>
      <c r="AI4" s="298"/>
      <c r="AJ4" s="298"/>
    </row>
    <row r="5" spans="1:36" ht="48" customHeight="1" thickBot="1">
      <c r="A5" s="298"/>
      <c r="B5" s="101" t="s">
        <v>79</v>
      </c>
      <c r="C5" s="783"/>
      <c r="D5" s="784"/>
      <c r="E5" s="784"/>
      <c r="F5" s="784"/>
      <c r="G5" s="784"/>
      <c r="H5" s="784"/>
      <c r="I5" s="784"/>
      <c r="J5" s="784"/>
      <c r="K5" s="785"/>
      <c r="L5" s="786" t="s">
        <v>85</v>
      </c>
      <c r="M5" s="787"/>
      <c r="N5" s="788"/>
      <c r="O5" s="788"/>
      <c r="P5" s="789"/>
      <c r="Q5" s="298"/>
      <c r="R5" s="298"/>
      <c r="S5" s="298"/>
      <c r="T5" s="298"/>
      <c r="U5" s="298"/>
      <c r="V5" s="298"/>
      <c r="W5" s="298"/>
      <c r="X5" s="298"/>
      <c r="Y5" s="298"/>
      <c r="Z5" s="298"/>
      <c r="AA5" s="298"/>
      <c r="AB5" s="298"/>
      <c r="AC5" s="298"/>
      <c r="AD5" s="298"/>
      <c r="AE5" s="298"/>
      <c r="AF5" s="298"/>
      <c r="AG5" s="298"/>
      <c r="AH5" s="298"/>
      <c r="AI5" s="298"/>
      <c r="AJ5" s="298"/>
    </row>
    <row r="6" spans="1:36" ht="48" customHeight="1" thickBot="1">
      <c r="A6" s="298"/>
      <c r="B6" s="101" t="s">
        <v>80</v>
      </c>
      <c r="C6" s="195" t="s">
        <v>192</v>
      </c>
      <c r="D6" s="790" t="s">
        <v>33</v>
      </c>
      <c r="E6" s="790"/>
      <c r="F6" s="790"/>
      <c r="G6" s="790"/>
      <c r="H6" s="790"/>
      <c r="I6" s="297" t="s">
        <v>9</v>
      </c>
      <c r="J6" s="195" t="s">
        <v>192</v>
      </c>
      <c r="K6" s="791" t="s">
        <v>35</v>
      </c>
      <c r="L6" s="792"/>
      <c r="M6" s="792"/>
      <c r="N6" s="792"/>
      <c r="O6" s="792"/>
      <c r="P6" s="307" t="s">
        <v>9</v>
      </c>
      <c r="Q6" s="298"/>
      <c r="R6" s="298"/>
      <c r="S6" s="298"/>
      <c r="T6" s="298"/>
      <c r="U6" s="298"/>
      <c r="V6" s="298"/>
      <c r="W6" s="298"/>
      <c r="X6" s="298"/>
      <c r="Y6" s="298"/>
      <c r="Z6" s="298"/>
      <c r="AA6" s="298"/>
      <c r="AB6" s="298"/>
      <c r="AC6" s="298"/>
      <c r="AD6" s="298"/>
      <c r="AE6" s="298"/>
      <c r="AF6" s="298"/>
      <c r="AG6" s="298"/>
      <c r="AH6" s="298"/>
      <c r="AI6" s="298"/>
      <c r="AJ6" s="298"/>
    </row>
    <row r="7" spans="1:36" ht="33.75" customHeight="1">
      <c r="A7" s="298"/>
      <c r="B7" s="793">
        <v>1</v>
      </c>
      <c r="C7" s="794">
        <v>22222222</v>
      </c>
      <c r="D7" s="166" t="s">
        <v>179</v>
      </c>
      <c r="E7" s="796" t="str">
        <f>IF(C7="","",VLOOKUP(C7,'選手一覧'!$A$1:$Y$100,4,FALSE)&amp;"　"&amp;VLOOKUP(C7,'選手一覧'!$A$1:$Y$100,5,FALSE))</f>
        <v>オウミ　ジロウタ</v>
      </c>
      <c r="F7" s="796"/>
      <c r="G7" s="796"/>
      <c r="H7" s="797"/>
      <c r="I7" s="798">
        <f>IF(R7="","",VLOOKUP((DATEDIF(R7,DATE('春_ダブルス①'!$N$14,4,1),"Y")),'年齢対応表'!$A$1:$B$3,2,FALSE))</f>
        <v>3</v>
      </c>
      <c r="J7" s="799"/>
      <c r="K7" s="166" t="s">
        <v>179</v>
      </c>
      <c r="L7" s="796">
        <f>IF(J7="","",VLOOKUP(J7,'選手一覧'!$A$1:$Y$100,4,FALSE)&amp;"　"&amp;VLOOKUP(J7,'選手一覧'!$A$1:$Y$100,5,FALSE))</f>
      </c>
      <c r="M7" s="796"/>
      <c r="N7" s="796"/>
      <c r="O7" s="796"/>
      <c r="P7" s="782">
        <f>IF(J7="","",VLOOKUP((DATEDIF(S7,DATE('春_ダブルス①'!$N$14,4,1),"Y")),'年齢対応表'!$A$1:$B$3,2,FALSE))</f>
      </c>
      <c r="Q7" s="298"/>
      <c r="R7" s="306">
        <f>IF($C7="","",VLOOKUP($C7,'選手一覧'!$A$1:$L$100,7,FALSE))</f>
        <v>36255</v>
      </c>
      <c r="S7" s="306">
        <f>IF($J7="","",VLOOKUP($J7,'選手一覧'!$A$1:$L$100,7,FALSE))</f>
      </c>
      <c r="T7" s="298"/>
      <c r="U7" s="298"/>
      <c r="V7" s="298"/>
      <c r="W7" s="298"/>
      <c r="X7" s="298"/>
      <c r="Y7" s="298"/>
      <c r="Z7" s="298"/>
      <c r="AA7" s="298"/>
      <c r="AB7" s="298"/>
      <c r="AC7" s="298"/>
      <c r="AD7" s="298"/>
      <c r="AE7" s="298"/>
      <c r="AF7" s="298"/>
      <c r="AG7" s="298"/>
      <c r="AH7" s="298"/>
      <c r="AI7" s="298"/>
      <c r="AJ7" s="298"/>
    </row>
    <row r="8" spans="1:36" ht="51" customHeight="1">
      <c r="A8" s="298"/>
      <c r="B8" s="780"/>
      <c r="C8" s="795"/>
      <c r="D8" s="767" t="str">
        <f>IF(C7="","",VLOOKUP(C7,'選手一覧'!$A$1:$Y$100,2,FALSE)&amp;"　"&amp;VLOOKUP(C7,'選手一覧'!$A$1:$Y$100,3,FALSE))</f>
        <v>近江　二郎太</v>
      </c>
      <c r="E8" s="767"/>
      <c r="F8" s="767"/>
      <c r="G8" s="767"/>
      <c r="H8" s="767"/>
      <c r="I8" s="781"/>
      <c r="J8" s="772"/>
      <c r="K8" s="768">
        <f>IF(J7="","",VLOOKUP(J7,'選手一覧'!$A$1:$Y$100,2,FALSE)&amp;"　"&amp;VLOOKUP(J7,'選手一覧'!$A$1:$Y$100,3,FALSE))</f>
      </c>
      <c r="L8" s="769"/>
      <c r="M8" s="769"/>
      <c r="N8" s="769"/>
      <c r="O8" s="769"/>
      <c r="P8" s="766"/>
      <c r="Q8" s="298"/>
      <c r="R8" s="298"/>
      <c r="S8" s="298"/>
      <c r="T8" s="298"/>
      <c r="U8" s="298"/>
      <c r="V8" s="298"/>
      <c r="W8" s="298"/>
      <c r="X8" s="298"/>
      <c r="Y8" s="298"/>
      <c r="Z8" s="298"/>
      <c r="AA8" s="298"/>
      <c r="AB8" s="298"/>
      <c r="AC8" s="298"/>
      <c r="AD8" s="298"/>
      <c r="AE8" s="298"/>
      <c r="AF8" s="298"/>
      <c r="AG8" s="298"/>
      <c r="AH8" s="298"/>
      <c r="AI8" s="298"/>
      <c r="AJ8" s="298"/>
    </row>
    <row r="9" spans="1:36" ht="33.75" customHeight="1">
      <c r="A9" s="298"/>
      <c r="B9" s="770">
        <v>2</v>
      </c>
      <c r="C9" s="772"/>
      <c r="D9" s="167" t="s">
        <v>179</v>
      </c>
      <c r="E9" s="774">
        <f>IF(C9="","",VLOOKUP(C9,'選手一覧'!$A$1:$Y$100,4,FALSE)&amp;"　"&amp;VLOOKUP(C9,'選手一覧'!$A$1:$Y$100,5,FALSE))</f>
      </c>
      <c r="F9" s="774"/>
      <c r="G9" s="774"/>
      <c r="H9" s="775"/>
      <c r="I9" s="776">
        <f>IF(R9="","",VLOOKUP((DATEDIF(R9,DATE('春_ダブルス①'!$N$14,4,1),"Y")),'年齢対応表'!$A$1:$B$3,2,FALSE))</f>
      </c>
      <c r="J9" s="772"/>
      <c r="K9" s="167" t="s">
        <v>179</v>
      </c>
      <c r="L9" s="778">
        <f>IF(J9="","",VLOOKUP(J9,'選手一覧'!$A$1:$Y$100,4,FALSE)&amp;"　"&amp;VLOOKUP(J9,'選手一覧'!$A$1:$Y$100,5,FALSE))</f>
      </c>
      <c r="M9" s="778"/>
      <c r="N9" s="778"/>
      <c r="O9" s="778"/>
      <c r="P9" s="765">
        <f>IF(J9="","",VLOOKUP((DATEDIF(S9,DATE('春_ダブルス①'!$N$14,4,1),"Y")),'年齢対応表'!$A$1:$B$3,2,FALSE))</f>
      </c>
      <c r="Q9" s="298"/>
      <c r="R9" s="306">
        <f>IF($C9="","",VLOOKUP($C9,'選手一覧'!$A$1:$L$100,7,FALSE))</f>
      </c>
      <c r="S9" s="306">
        <f>IF($J9="","",VLOOKUP($J9,'選手一覧'!$A$1:$L$100,7,FALSE))</f>
      </c>
      <c r="T9" s="298"/>
      <c r="U9" s="298"/>
      <c r="V9" s="298"/>
      <c r="W9" s="298"/>
      <c r="X9" s="298"/>
      <c r="Y9" s="298"/>
      <c r="Z9" s="298"/>
      <c r="AA9" s="298"/>
      <c r="AB9" s="298"/>
      <c r="AC9" s="298"/>
      <c r="AD9" s="298"/>
      <c r="AE9" s="298"/>
      <c r="AF9" s="298"/>
      <c r="AG9" s="298"/>
      <c r="AH9" s="298"/>
      <c r="AI9" s="298"/>
      <c r="AJ9" s="298"/>
    </row>
    <row r="10" spans="1:36" ht="51" customHeight="1">
      <c r="A10" s="298"/>
      <c r="B10" s="780"/>
      <c r="C10" s="772"/>
      <c r="D10" s="767">
        <f>IF(C9="","",VLOOKUP(C9,'選手一覧'!$A$1:$Y$100,2,FALSE)&amp;"　"&amp;VLOOKUP(C9,'選手一覧'!$A$1:$Y$100,3,FALSE))</f>
      </c>
      <c r="E10" s="767"/>
      <c r="F10" s="767"/>
      <c r="G10" s="767"/>
      <c r="H10" s="767"/>
      <c r="I10" s="781"/>
      <c r="J10" s="772"/>
      <c r="K10" s="768">
        <f>IF(J9="","",VLOOKUP(J9,'選手一覧'!$A$1:$Y$100,2,FALSE)&amp;"　"&amp;VLOOKUP(J9,'選手一覧'!$A$1:$Y$100,3,FALSE))</f>
      </c>
      <c r="L10" s="769"/>
      <c r="M10" s="769"/>
      <c r="N10" s="769"/>
      <c r="O10" s="769"/>
      <c r="P10" s="766"/>
      <c r="Q10" s="298"/>
      <c r="R10" s="298"/>
      <c r="S10" s="298"/>
      <c r="T10" s="298"/>
      <c r="U10" s="298"/>
      <c r="V10" s="298"/>
      <c r="W10" s="298"/>
      <c r="X10" s="298"/>
      <c r="Y10" s="298"/>
      <c r="Z10" s="298"/>
      <c r="AA10" s="298"/>
      <c r="AB10" s="298"/>
      <c r="AC10" s="298"/>
      <c r="AD10" s="298"/>
      <c r="AE10" s="298"/>
      <c r="AF10" s="298"/>
      <c r="AG10" s="298"/>
      <c r="AH10" s="298"/>
      <c r="AI10" s="298"/>
      <c r="AJ10" s="298"/>
    </row>
    <row r="11" spans="1:36" ht="33.75" customHeight="1">
      <c r="A11" s="298"/>
      <c r="B11" s="770">
        <v>3</v>
      </c>
      <c r="C11" s="772"/>
      <c r="D11" s="167" t="s">
        <v>179</v>
      </c>
      <c r="E11" s="774">
        <f>IF(C11="","",VLOOKUP(C11,'選手一覧'!$A$1:$Y$100,4,FALSE)&amp;"　"&amp;VLOOKUP(C11,'選手一覧'!$A$1:$Y$100,5,FALSE))</f>
      </c>
      <c r="F11" s="774"/>
      <c r="G11" s="774"/>
      <c r="H11" s="775"/>
      <c r="I11" s="776">
        <f>IF(R11="","",VLOOKUP((DATEDIF(R11,DATE('春_ダブルス①'!$N$14,4,1),"Y")),'年齢対応表'!$A$1:$B$3,2,FALSE))</f>
      </c>
      <c r="J11" s="772"/>
      <c r="K11" s="167" t="s">
        <v>179</v>
      </c>
      <c r="L11" s="778">
        <f>IF(J11="","",VLOOKUP(J11,'選手一覧'!$A$1:$Y$100,4,FALSE)&amp;"　"&amp;VLOOKUP(J11,'選手一覧'!$A$1:$Y$100,5,FALSE))</f>
      </c>
      <c r="M11" s="778"/>
      <c r="N11" s="778"/>
      <c r="O11" s="778"/>
      <c r="P11" s="765">
        <f>IF(J11="","",VLOOKUP((DATEDIF(S11,DATE('春_ダブルス①'!$N$14,4,1),"Y")),'年齢対応表'!$A$1:$B$3,2,FALSE))</f>
      </c>
      <c r="Q11" s="298"/>
      <c r="R11" s="306">
        <f>IF($C11="","",VLOOKUP($C11,'選手一覧'!$A$1:$L$100,7,FALSE))</f>
      </c>
      <c r="S11" s="306">
        <f>IF($J11="","",VLOOKUP($J11,'選手一覧'!$A$1:$L$100,7,FALSE))</f>
      </c>
      <c r="T11" s="298"/>
      <c r="U11" s="298"/>
      <c r="V11" s="298"/>
      <c r="W11" s="298"/>
      <c r="X11" s="298"/>
      <c r="Y11" s="298"/>
      <c r="Z11" s="298"/>
      <c r="AA11" s="298"/>
      <c r="AB11" s="298"/>
      <c r="AC11" s="298"/>
      <c r="AD11" s="298"/>
      <c r="AE11" s="298"/>
      <c r="AF11" s="298"/>
      <c r="AG11" s="298"/>
      <c r="AH11" s="298"/>
      <c r="AI11" s="298"/>
      <c r="AJ11" s="298"/>
    </row>
    <row r="12" spans="1:36" ht="51" customHeight="1">
      <c r="A12" s="298"/>
      <c r="B12" s="780"/>
      <c r="C12" s="772"/>
      <c r="D12" s="767">
        <f>IF(C11="","",VLOOKUP(C11,'選手一覧'!$A$1:$Y$100,2,FALSE)&amp;"　"&amp;VLOOKUP(C11,'選手一覧'!$A$1:$Y$100,3,FALSE))</f>
      </c>
      <c r="E12" s="767"/>
      <c r="F12" s="767"/>
      <c r="G12" s="767"/>
      <c r="H12" s="767"/>
      <c r="I12" s="781"/>
      <c r="J12" s="772"/>
      <c r="K12" s="768">
        <f>IF(J11="","",VLOOKUP(J11,'選手一覧'!$A$1:$Y$100,2,FALSE)&amp;"　"&amp;VLOOKUP(J11,'選手一覧'!$A$1:$Y$100,3,FALSE))</f>
      </c>
      <c r="L12" s="769"/>
      <c r="M12" s="769"/>
      <c r="N12" s="769"/>
      <c r="O12" s="769"/>
      <c r="P12" s="766"/>
      <c r="Q12" s="298"/>
      <c r="R12" s="298"/>
      <c r="S12" s="298"/>
      <c r="T12" s="298"/>
      <c r="U12" s="298"/>
      <c r="V12" s="298"/>
      <c r="W12" s="298"/>
      <c r="X12" s="298"/>
      <c r="Y12" s="298"/>
      <c r="Z12" s="298"/>
      <c r="AA12" s="298"/>
      <c r="AB12" s="298"/>
      <c r="AC12" s="298"/>
      <c r="AD12" s="298"/>
      <c r="AE12" s="298"/>
      <c r="AF12" s="298"/>
      <c r="AG12" s="298"/>
      <c r="AH12" s="298"/>
      <c r="AI12" s="298"/>
      <c r="AJ12" s="298"/>
    </row>
    <row r="13" spans="1:36" ht="33.75" customHeight="1">
      <c r="A13" s="298"/>
      <c r="B13" s="770">
        <v>4</v>
      </c>
      <c r="C13" s="772"/>
      <c r="D13" s="167" t="s">
        <v>179</v>
      </c>
      <c r="E13" s="774">
        <f>IF(C13="","",VLOOKUP(C13,'選手一覧'!$A$1:$Y$100,4,FALSE)&amp;"　"&amp;VLOOKUP(C13,'選手一覧'!$A$1:$Y$100,5,FALSE))</f>
      </c>
      <c r="F13" s="774"/>
      <c r="G13" s="774"/>
      <c r="H13" s="775"/>
      <c r="I13" s="776">
        <f>IF(R13="","",VLOOKUP((DATEDIF(R13,DATE('春_ダブルス①'!$N$14,4,1),"Y")),'年齢対応表'!$A$1:$B$3,2,FALSE))</f>
      </c>
      <c r="J13" s="772"/>
      <c r="K13" s="167" t="s">
        <v>179</v>
      </c>
      <c r="L13" s="778">
        <f>IF(J13="","",VLOOKUP(J13,'選手一覧'!$A$1:$Y$100,4,FALSE)&amp;"　"&amp;VLOOKUP(J13,'選手一覧'!$A$1:$Y$100,5,FALSE))</f>
      </c>
      <c r="M13" s="778"/>
      <c r="N13" s="778"/>
      <c r="O13" s="778"/>
      <c r="P13" s="765">
        <f>IF(J13="","",VLOOKUP((DATEDIF(S13,DATE('春_ダブルス①'!$N$14,4,1),"Y")),'年齢対応表'!$A$1:$B$3,2,FALSE))</f>
      </c>
      <c r="Q13" s="298"/>
      <c r="R13" s="306">
        <f>IF($C13="","",VLOOKUP($C13,'選手一覧'!$A$1:$L$100,7,FALSE))</f>
      </c>
      <c r="S13" s="306">
        <f>IF($J13="","",VLOOKUP($J13,'選手一覧'!$A$1:$L$100,7,FALSE))</f>
      </c>
      <c r="T13" s="298"/>
      <c r="U13" s="298"/>
      <c r="V13" s="298"/>
      <c r="W13" s="298"/>
      <c r="X13" s="298"/>
      <c r="Y13" s="298"/>
      <c r="Z13" s="298"/>
      <c r="AA13" s="298"/>
      <c r="AB13" s="298"/>
      <c r="AC13" s="298"/>
      <c r="AD13" s="298"/>
      <c r="AE13" s="298"/>
      <c r="AF13" s="298"/>
      <c r="AG13" s="298"/>
      <c r="AH13" s="298"/>
      <c r="AI13" s="298"/>
      <c r="AJ13" s="298"/>
    </row>
    <row r="14" spans="1:36" ht="51" customHeight="1" thickBot="1">
      <c r="A14" s="298"/>
      <c r="B14" s="771"/>
      <c r="C14" s="773"/>
      <c r="D14" s="758">
        <f>IF(C13="","",VLOOKUP(C13,'選手一覧'!$A$1:$Y$100,2,FALSE)&amp;"　"&amp;VLOOKUP(C13,'選手一覧'!$A$1:$Y$100,3,FALSE))</f>
      </c>
      <c r="E14" s="758"/>
      <c r="F14" s="758"/>
      <c r="G14" s="758"/>
      <c r="H14" s="758"/>
      <c r="I14" s="777"/>
      <c r="J14" s="773"/>
      <c r="K14" s="759">
        <f>IF(J13="","",VLOOKUP(J13,'選手一覧'!$A$1:$Y$100,2,FALSE)&amp;"　"&amp;VLOOKUP(J13,'選手一覧'!$A$1:$Y$100,3,FALSE))</f>
      </c>
      <c r="L14" s="760"/>
      <c r="M14" s="760"/>
      <c r="N14" s="760"/>
      <c r="O14" s="760"/>
      <c r="P14" s="779"/>
      <c r="Q14" s="298"/>
      <c r="R14" s="298"/>
      <c r="S14" s="298"/>
      <c r="T14" s="298"/>
      <c r="U14" s="298"/>
      <c r="V14" s="298"/>
      <c r="W14" s="298"/>
      <c r="X14" s="298"/>
      <c r="Y14" s="298"/>
      <c r="Z14" s="298"/>
      <c r="AA14" s="298"/>
      <c r="AB14" s="298"/>
      <c r="AC14" s="298"/>
      <c r="AD14" s="298"/>
      <c r="AE14" s="298"/>
      <c r="AF14" s="298"/>
      <c r="AG14" s="298"/>
      <c r="AH14" s="298"/>
      <c r="AI14" s="298"/>
      <c r="AJ14" s="298"/>
    </row>
    <row r="15" spans="1:36" ht="17.25">
      <c r="A15" s="298"/>
      <c r="B15" s="102"/>
      <c r="C15" s="102"/>
      <c r="D15" s="103"/>
      <c r="E15" s="103"/>
      <c r="F15" s="103"/>
      <c r="G15" s="103"/>
      <c r="H15" s="103"/>
      <c r="I15" s="103"/>
      <c r="J15" s="103"/>
      <c r="K15" s="103"/>
      <c r="L15" s="103"/>
      <c r="M15" s="103"/>
      <c r="N15" s="103"/>
      <c r="O15" s="103"/>
      <c r="P15" s="103"/>
      <c r="Q15" s="298"/>
      <c r="R15" s="298"/>
      <c r="S15" s="298"/>
      <c r="T15" s="298"/>
      <c r="U15" s="298"/>
      <c r="V15" s="298"/>
      <c r="W15" s="298"/>
      <c r="X15" s="298"/>
      <c r="Y15" s="298"/>
      <c r="Z15" s="298"/>
      <c r="AA15" s="298"/>
      <c r="AB15" s="298"/>
      <c r="AC15" s="298"/>
      <c r="AD15" s="298"/>
      <c r="AE15" s="298"/>
      <c r="AF15" s="298"/>
      <c r="AG15" s="298"/>
      <c r="AH15" s="298"/>
      <c r="AI15" s="298"/>
      <c r="AJ15" s="298"/>
    </row>
    <row r="16" spans="1:36" ht="17.25">
      <c r="A16" s="298"/>
      <c r="B16" s="99" t="s">
        <v>81</v>
      </c>
      <c r="Q16" s="298"/>
      <c r="R16" s="298"/>
      <c r="S16" s="298"/>
      <c r="T16" s="298"/>
      <c r="U16" s="298"/>
      <c r="V16" s="298"/>
      <c r="W16" s="298"/>
      <c r="X16" s="298"/>
      <c r="Y16" s="298"/>
      <c r="Z16" s="298"/>
      <c r="AA16" s="298"/>
      <c r="AB16" s="298"/>
      <c r="AC16" s="298"/>
      <c r="AD16" s="298"/>
      <c r="AE16" s="298"/>
      <c r="AF16" s="298"/>
      <c r="AG16" s="298"/>
      <c r="AH16" s="298"/>
      <c r="AI16" s="298"/>
      <c r="AJ16" s="298"/>
    </row>
    <row r="17" spans="1:36" ht="13.5">
      <c r="A17" s="298"/>
      <c r="Q17" s="298"/>
      <c r="R17" s="298"/>
      <c r="S17" s="298"/>
      <c r="T17" s="298"/>
      <c r="U17" s="298"/>
      <c r="V17" s="298"/>
      <c r="W17" s="298"/>
      <c r="X17" s="298"/>
      <c r="Y17" s="298"/>
      <c r="Z17" s="298"/>
      <c r="AA17" s="298"/>
      <c r="AB17" s="298"/>
      <c r="AC17" s="298"/>
      <c r="AD17" s="298"/>
      <c r="AE17" s="298"/>
      <c r="AF17" s="298"/>
      <c r="AG17" s="298"/>
      <c r="AH17" s="298"/>
      <c r="AI17" s="298"/>
      <c r="AJ17" s="298"/>
    </row>
    <row r="18" spans="1:36" ht="23.25" customHeight="1">
      <c r="A18" s="298"/>
      <c r="C18" s="761" t="s">
        <v>82</v>
      </c>
      <c r="D18" s="761"/>
      <c r="E18" s="761"/>
      <c r="F18" s="761"/>
      <c r="G18" s="761"/>
      <c r="H18" s="761"/>
      <c r="I18" s="338"/>
      <c r="J18" s="338"/>
      <c r="Q18" s="298"/>
      <c r="R18" s="298"/>
      <c r="S18" s="298"/>
      <c r="T18" s="298"/>
      <c r="U18" s="298"/>
      <c r="V18" s="298"/>
      <c r="W18" s="298"/>
      <c r="X18" s="298"/>
      <c r="Y18" s="298"/>
      <c r="Z18" s="298"/>
      <c r="AA18" s="298"/>
      <c r="AB18" s="298"/>
      <c r="AC18" s="298"/>
      <c r="AD18" s="298"/>
      <c r="AE18" s="298"/>
      <c r="AF18" s="298"/>
      <c r="AG18" s="298"/>
      <c r="AH18" s="298"/>
      <c r="AI18" s="298"/>
      <c r="AJ18" s="298"/>
    </row>
    <row r="19" spans="1:36" ht="13.5">
      <c r="A19" s="298"/>
      <c r="Q19" s="298"/>
      <c r="R19" s="298"/>
      <c r="S19" s="298"/>
      <c r="T19" s="298"/>
      <c r="U19" s="298"/>
      <c r="V19" s="298"/>
      <c r="W19" s="298"/>
      <c r="X19" s="298"/>
      <c r="Y19" s="298"/>
      <c r="Z19" s="298"/>
      <c r="AA19" s="298"/>
      <c r="AB19" s="298"/>
      <c r="AC19" s="298"/>
      <c r="AD19" s="298"/>
      <c r="AE19" s="298"/>
      <c r="AF19" s="298"/>
      <c r="AG19" s="298"/>
      <c r="AH19" s="298"/>
      <c r="AI19" s="298"/>
      <c r="AJ19" s="298"/>
    </row>
    <row r="20" spans="1:36" ht="30" customHeight="1">
      <c r="A20" s="298"/>
      <c r="B20" s="337"/>
      <c r="C20" s="762"/>
      <c r="D20" s="762"/>
      <c r="E20" s="762"/>
      <c r="F20" s="763" t="s">
        <v>262</v>
      </c>
      <c r="G20" s="763"/>
      <c r="H20" s="763"/>
      <c r="I20" s="763"/>
      <c r="J20" s="764" t="s">
        <v>261</v>
      </c>
      <c r="K20" s="764"/>
      <c r="L20" s="764"/>
      <c r="M20" s="764"/>
      <c r="N20" s="764"/>
      <c r="O20" s="764"/>
      <c r="P20" s="764"/>
      <c r="Q20" s="298"/>
      <c r="R20" s="298"/>
      <c r="S20" s="298"/>
      <c r="T20" s="298"/>
      <c r="U20" s="298"/>
      <c r="V20" s="298"/>
      <c r="W20" s="298"/>
      <c r="X20" s="298"/>
      <c r="Y20" s="298"/>
      <c r="Z20" s="298"/>
      <c r="AA20" s="298"/>
      <c r="AB20" s="298"/>
      <c r="AC20" s="298"/>
      <c r="AD20" s="298"/>
      <c r="AE20" s="298"/>
      <c r="AF20" s="298"/>
      <c r="AG20" s="298"/>
      <c r="AH20" s="298"/>
      <c r="AI20" s="298"/>
      <c r="AJ20" s="298"/>
    </row>
    <row r="21" spans="1:36" ht="13.5">
      <c r="A21" s="298"/>
      <c r="Q21" s="298"/>
      <c r="R21" s="298"/>
      <c r="S21" s="298"/>
      <c r="T21" s="298"/>
      <c r="U21" s="298"/>
      <c r="V21" s="298"/>
      <c r="W21" s="298"/>
      <c r="X21" s="298"/>
      <c r="Y21" s="298"/>
      <c r="Z21" s="298"/>
      <c r="AA21" s="298"/>
      <c r="AB21" s="298"/>
      <c r="AC21" s="298"/>
      <c r="AD21" s="298"/>
      <c r="AE21" s="298"/>
      <c r="AF21" s="298"/>
      <c r="AG21" s="298"/>
      <c r="AH21" s="298"/>
      <c r="AI21" s="298"/>
      <c r="AJ21" s="298"/>
    </row>
    <row r="22" spans="1:36" ht="22.5" customHeight="1">
      <c r="A22" s="298"/>
      <c r="B22" s="104" t="s">
        <v>83</v>
      </c>
      <c r="C22" s="104"/>
      <c r="Q22" s="298"/>
      <c r="R22" s="298"/>
      <c r="S22" s="298"/>
      <c r="T22" s="298"/>
      <c r="U22" s="298"/>
      <c r="V22" s="298"/>
      <c r="W22" s="298"/>
      <c r="X22" s="298"/>
      <c r="Y22" s="298"/>
      <c r="Z22" s="298"/>
      <c r="AA22" s="298"/>
      <c r="AB22" s="298"/>
      <c r="AC22" s="298"/>
      <c r="AD22" s="298"/>
      <c r="AE22" s="298"/>
      <c r="AF22" s="298"/>
      <c r="AG22" s="298"/>
      <c r="AH22" s="298"/>
      <c r="AI22" s="298"/>
      <c r="AJ22" s="298"/>
    </row>
    <row r="23" spans="1:36" ht="22.5" customHeight="1">
      <c r="A23" s="298"/>
      <c r="B23" s="104" t="s">
        <v>86</v>
      </c>
      <c r="C23" s="104"/>
      <c r="Q23" s="298"/>
      <c r="R23" s="298"/>
      <c r="S23" s="298"/>
      <c r="T23" s="298"/>
      <c r="U23" s="298"/>
      <c r="V23" s="298"/>
      <c r="W23" s="298"/>
      <c r="X23" s="298"/>
      <c r="Y23" s="298"/>
      <c r="Z23" s="298"/>
      <c r="AA23" s="298"/>
      <c r="AB23" s="298"/>
      <c r="AC23" s="298"/>
      <c r="AD23" s="298"/>
      <c r="AE23" s="298"/>
      <c r="AF23" s="298"/>
      <c r="AG23" s="298"/>
      <c r="AH23" s="298"/>
      <c r="AI23" s="298"/>
      <c r="AJ23" s="298"/>
    </row>
    <row r="24" spans="1:36" ht="22.5" customHeight="1">
      <c r="A24" s="298"/>
      <c r="B24" s="104" t="s">
        <v>84</v>
      </c>
      <c r="C24" s="104"/>
      <c r="Q24" s="298"/>
      <c r="R24" s="298"/>
      <c r="S24" s="298"/>
      <c r="T24" s="298"/>
      <c r="U24" s="298"/>
      <c r="V24" s="298"/>
      <c r="W24" s="298"/>
      <c r="X24" s="298"/>
      <c r="Y24" s="298"/>
      <c r="Z24" s="298"/>
      <c r="AA24" s="298"/>
      <c r="AB24" s="298"/>
      <c r="AC24" s="298"/>
      <c r="AD24" s="298"/>
      <c r="AE24" s="298"/>
      <c r="AF24" s="298"/>
      <c r="AG24" s="298"/>
      <c r="AH24" s="298"/>
      <c r="AI24" s="298"/>
      <c r="AJ24" s="298"/>
    </row>
    <row r="25" spans="1:36" ht="22.5" customHeight="1">
      <c r="A25" s="298"/>
      <c r="B25" s="104" t="s">
        <v>186</v>
      </c>
      <c r="C25" s="104"/>
      <c r="Q25" s="298"/>
      <c r="R25" s="298"/>
      <c r="S25" s="298"/>
      <c r="T25" s="298"/>
      <c r="U25" s="298"/>
      <c r="V25" s="298"/>
      <c r="W25" s="298"/>
      <c r="X25" s="298"/>
      <c r="Y25" s="298"/>
      <c r="Z25" s="298"/>
      <c r="AA25" s="298"/>
      <c r="AB25" s="298"/>
      <c r="AC25" s="298"/>
      <c r="AD25" s="298"/>
      <c r="AE25" s="298"/>
      <c r="AF25" s="298"/>
      <c r="AG25" s="298"/>
      <c r="AH25" s="298"/>
      <c r="AI25" s="298"/>
      <c r="AJ25" s="298"/>
    </row>
    <row r="26" spans="1:36" ht="22.5" customHeight="1">
      <c r="A26" s="298"/>
      <c r="B26" s="104" t="s">
        <v>185</v>
      </c>
      <c r="C26" s="104"/>
      <c r="Q26" s="298"/>
      <c r="R26" s="298"/>
      <c r="S26" s="298"/>
      <c r="T26" s="298"/>
      <c r="U26" s="298"/>
      <c r="V26" s="298"/>
      <c r="W26" s="298"/>
      <c r="X26" s="298"/>
      <c r="Y26" s="298"/>
      <c r="Z26" s="298"/>
      <c r="AA26" s="298"/>
      <c r="AB26" s="298"/>
      <c r="AC26" s="298"/>
      <c r="AD26" s="298"/>
      <c r="AE26" s="298"/>
      <c r="AF26" s="298"/>
      <c r="AG26" s="298"/>
      <c r="AH26" s="298"/>
      <c r="AI26" s="298"/>
      <c r="AJ26" s="298"/>
    </row>
    <row r="27" spans="1:36" ht="22.5" customHeight="1">
      <c r="A27" s="298"/>
      <c r="B27" s="104" t="s">
        <v>184</v>
      </c>
      <c r="C27" s="104"/>
      <c r="Q27" s="298"/>
      <c r="R27" s="298"/>
      <c r="S27" s="298"/>
      <c r="T27" s="298"/>
      <c r="U27" s="298"/>
      <c r="V27" s="298"/>
      <c r="W27" s="298"/>
      <c r="X27" s="298"/>
      <c r="Y27" s="298"/>
      <c r="Z27" s="298"/>
      <c r="AA27" s="298"/>
      <c r="AB27" s="298"/>
      <c r="AC27" s="298"/>
      <c r="AD27" s="298"/>
      <c r="AE27" s="298"/>
      <c r="AF27" s="298"/>
      <c r="AG27" s="298"/>
      <c r="AH27" s="298"/>
      <c r="AI27" s="298"/>
      <c r="AJ27" s="298"/>
    </row>
    <row r="28" spans="1:36" ht="22.5" customHeight="1">
      <c r="A28" s="298"/>
      <c r="B28" s="104" t="s">
        <v>183</v>
      </c>
      <c r="C28" s="104"/>
      <c r="Q28" s="298"/>
      <c r="R28" s="298"/>
      <c r="S28" s="298"/>
      <c r="T28" s="298"/>
      <c r="U28" s="298"/>
      <c r="V28" s="298"/>
      <c r="W28" s="298"/>
      <c r="X28" s="298"/>
      <c r="Y28" s="298"/>
      <c r="Z28" s="298"/>
      <c r="AA28" s="298"/>
      <c r="AB28" s="298"/>
      <c r="AC28" s="298"/>
      <c r="AD28" s="298"/>
      <c r="AE28" s="298"/>
      <c r="AF28" s="298"/>
      <c r="AG28" s="298"/>
      <c r="AH28" s="298"/>
      <c r="AI28" s="298"/>
      <c r="AJ28" s="298"/>
    </row>
    <row r="29" spans="1:37" ht="13.5">
      <c r="A29" s="298"/>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row>
    <row r="30" spans="1:37" ht="13.5">
      <c r="A30" s="298"/>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row>
    <row r="31" spans="1:37" ht="13.5">
      <c r="A31" s="298"/>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row>
    <row r="32" spans="1:37" ht="13.5">
      <c r="A32" s="298"/>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row>
    <row r="33" spans="1:37" ht="13.5">
      <c r="A33" s="298"/>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row>
    <row r="34" spans="1:37" ht="13.5">
      <c r="A34" s="298"/>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row>
    <row r="35" spans="1:37" ht="13.5">
      <c r="A35" s="298"/>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row>
    <row r="36" spans="1:37" ht="13.5">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row>
    <row r="37" spans="1:37" ht="13.5">
      <c r="A37" s="298"/>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row>
    <row r="38" spans="1:37" ht="13.5">
      <c r="A38" s="298"/>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row>
    <row r="39" spans="1:37" ht="13.5">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row>
    <row r="40" spans="1:37" ht="13.5">
      <c r="A40" s="298"/>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row>
    <row r="41" spans="1:37" ht="13.5">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row>
    <row r="42" spans="1:37" ht="13.5">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row>
    <row r="43" spans="1:37" ht="13.5">
      <c r="A43" s="298"/>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row>
    <row r="44" spans="1:37" ht="13.5">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row>
    <row r="45" spans="1:37" ht="13.5">
      <c r="A45" s="298"/>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row>
    <row r="46" spans="1:37" ht="13.5">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row>
    <row r="47" spans="1:37" ht="13.5">
      <c r="A47" s="298"/>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row>
    <row r="48" spans="1:37" ht="13.5">
      <c r="A48" s="298"/>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row>
    <row r="49" spans="1:37" ht="13.5">
      <c r="A49" s="298"/>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row>
    <row r="50" spans="1:37" ht="13.5">
      <c r="A50" s="298"/>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row>
    <row r="51" spans="1:37" ht="13.5">
      <c r="A51" s="298"/>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row>
    <row r="52" spans="1:37" ht="13.5">
      <c r="A52" s="298"/>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row>
    <row r="53" spans="1:37" ht="13.5">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row>
    <row r="54" spans="1:37" ht="13.5">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row>
    <row r="55" spans="1:37" ht="13.5">
      <c r="A55" s="298"/>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row>
    <row r="56" spans="1:37" ht="13.5">
      <c r="A56" s="298"/>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row>
    <row r="57" spans="1:37" ht="13.5">
      <c r="A57" s="298"/>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row>
    <row r="58" spans="1:37" ht="13.5">
      <c r="A58" s="298"/>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row>
    <row r="59" spans="1:37" ht="13.5">
      <c r="A59" s="298"/>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row>
    <row r="60" spans="1:37" ht="13.5">
      <c r="A60" s="298"/>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row>
    <row r="61" spans="1:37" ht="13.5">
      <c r="A61" s="298"/>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row>
    <row r="62" spans="1:37" ht="13.5">
      <c r="A62" s="298"/>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row>
    <row r="63" spans="1:37" ht="13.5">
      <c r="A63" s="298"/>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row>
    <row r="64" spans="1:37" ht="13.5">
      <c r="A64" s="298"/>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row>
    <row r="65" spans="1:37" ht="13.5">
      <c r="A65" s="298"/>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row>
    <row r="66" spans="1:37" ht="13.5">
      <c r="A66" s="298"/>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row>
    <row r="67" spans="1:37" ht="13.5">
      <c r="A67" s="298"/>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row>
    <row r="68" spans="1:37" ht="13.5">
      <c r="A68" s="298"/>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row>
    <row r="69" spans="1:37" ht="13.5">
      <c r="A69" s="298"/>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row>
    <row r="70" spans="1:37" ht="13.5">
      <c r="A70" s="298"/>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row>
    <row r="71" spans="1:37" ht="13.5">
      <c r="A71" s="298"/>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row>
    <row r="72" spans="1:37" ht="13.5">
      <c r="A72" s="298"/>
      <c r="B72" s="298"/>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row>
    <row r="73" spans="1:37" ht="13.5">
      <c r="A73" s="298"/>
      <c r="B73" s="298"/>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row>
    <row r="74" spans="1:37" ht="13.5">
      <c r="A74" s="298"/>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row>
    <row r="75" spans="1:37" ht="13.5">
      <c r="A75" s="298"/>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row>
    <row r="76" spans="1:37" ht="13.5">
      <c r="A76" s="298"/>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row>
    <row r="77" spans="1:37" ht="13.5">
      <c r="A77" s="298"/>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row>
    <row r="78" spans="1:37" ht="13.5">
      <c r="A78" s="298"/>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row>
    <row r="79" spans="1:37" ht="13.5">
      <c r="A79" s="298"/>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row>
    <row r="80" spans="1:37" ht="13.5">
      <c r="A80" s="298"/>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row>
    <row r="81" spans="1:37" ht="13.5">
      <c r="A81" s="298"/>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row>
    <row r="82" spans="1:37" ht="13.5">
      <c r="A82" s="298"/>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row>
    <row r="83" spans="1:37" ht="13.5">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row>
    <row r="84" spans="1:37" ht="13.5">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c r="AD84" s="298"/>
      <c r="AE84" s="298"/>
      <c r="AF84" s="298"/>
      <c r="AG84" s="298"/>
      <c r="AH84" s="298"/>
      <c r="AI84" s="298"/>
      <c r="AJ84" s="298"/>
      <c r="AK84" s="298"/>
    </row>
    <row r="85" spans="1:37" ht="13.5">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row>
  </sheetData>
  <sheetProtection/>
  <mergeCells count="51">
    <mergeCell ref="C2:P2"/>
    <mergeCell ref="C3:L3"/>
    <mergeCell ref="M3:P3"/>
    <mergeCell ref="C4:J4"/>
    <mergeCell ref="K4:L4"/>
    <mergeCell ref="N4:P4"/>
    <mergeCell ref="C5:K5"/>
    <mergeCell ref="L5:P5"/>
    <mergeCell ref="D6:H6"/>
    <mergeCell ref="K6:O6"/>
    <mergeCell ref="B7:B8"/>
    <mergeCell ref="C7:C8"/>
    <mergeCell ref="E7:H7"/>
    <mergeCell ref="I7:I8"/>
    <mergeCell ref="J7:J8"/>
    <mergeCell ref="L7:O7"/>
    <mergeCell ref="P7:P8"/>
    <mergeCell ref="D8:H8"/>
    <mergeCell ref="K8:O8"/>
    <mergeCell ref="B9:B10"/>
    <mergeCell ref="C9:C10"/>
    <mergeCell ref="E9:H9"/>
    <mergeCell ref="I9:I10"/>
    <mergeCell ref="J9:J10"/>
    <mergeCell ref="L9:O9"/>
    <mergeCell ref="P9:P10"/>
    <mergeCell ref="D10:H10"/>
    <mergeCell ref="K10:O10"/>
    <mergeCell ref="B11:B12"/>
    <mergeCell ref="C11:C12"/>
    <mergeCell ref="E11:H11"/>
    <mergeCell ref="I11:I12"/>
    <mergeCell ref="J11:J12"/>
    <mergeCell ref="L11:O11"/>
    <mergeCell ref="P11:P12"/>
    <mergeCell ref="D12:H12"/>
    <mergeCell ref="K12:O12"/>
    <mergeCell ref="B13:B14"/>
    <mergeCell ref="C13:C14"/>
    <mergeCell ref="E13:H13"/>
    <mergeCell ref="I13:I14"/>
    <mergeCell ref="J13:J14"/>
    <mergeCell ref="L13:O13"/>
    <mergeCell ref="P13:P14"/>
    <mergeCell ref="D14:H14"/>
    <mergeCell ref="K14:O14"/>
    <mergeCell ref="C18:H18"/>
    <mergeCell ref="C20:E20"/>
    <mergeCell ref="F20:I20"/>
    <mergeCell ref="J20:K20"/>
    <mergeCell ref="L20:P20"/>
  </mergeCells>
  <dataValidations count="1">
    <dataValidation type="list" allowBlank="1" showInputMessage="1" showErrorMessage="1" sqref="N4:O4">
      <formula1>$A$2:$A$4</formula1>
    </dataValidation>
  </dataValidations>
  <printOptions/>
  <pageMargins left="0.46" right="0.41" top="0.7480314960629921" bottom="0.7480314960629921" header="0.31496062992125984" footer="0.31496062992125984"/>
  <pageSetup blackAndWhite="1" fitToHeight="1" fitToWidth="1"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sheetPr codeName="Sheet7"/>
  <dimension ref="A1:AI85"/>
  <sheetViews>
    <sheetView showGridLines="0" zoomScaleSheetLayoutView="100" zoomScalePageLayoutView="0" workbookViewId="0" topLeftCell="A1">
      <selection activeCell="K9" sqref="K9"/>
    </sheetView>
  </sheetViews>
  <sheetFormatPr defaultColWidth="9.00390625" defaultRowHeight="13.5"/>
  <cols>
    <col min="1" max="1" width="1.00390625" style="0" customWidth="1"/>
    <col min="2" max="2" width="3.75390625" style="0" customWidth="1"/>
    <col min="3" max="3" width="4.00390625" style="0" customWidth="1"/>
    <col min="4" max="4" width="3.50390625" style="2" customWidth="1"/>
    <col min="5" max="5" width="10.625" style="2" customWidth="1"/>
    <col min="6" max="6" width="7.75390625" style="2" customWidth="1"/>
    <col min="7" max="7" width="7.75390625" style="0" customWidth="1"/>
    <col min="8" max="10" width="3.75390625" style="0" customWidth="1"/>
    <col min="11" max="11" width="3.875" style="0" customWidth="1"/>
    <col min="12" max="12" width="3.50390625" style="0" customWidth="1"/>
    <col min="13" max="13" width="7.125" style="0" customWidth="1"/>
    <col min="14" max="14" width="5.875" style="0" customWidth="1"/>
    <col min="15" max="15" width="4.875" style="0" bestFit="1" customWidth="1"/>
    <col min="16" max="16" width="5.25390625" style="0" customWidth="1"/>
    <col min="17" max="17" width="4.25390625" style="0" customWidth="1"/>
    <col min="18" max="18" width="7.125" style="0" customWidth="1"/>
    <col min="19" max="19" width="7.625" style="0" bestFit="1" customWidth="1"/>
    <col min="20" max="20" width="11.50390625" style="0" customWidth="1"/>
    <col min="21" max="21" width="11.25390625" style="0" customWidth="1"/>
    <col min="22" max="22" width="15.125" style="0" customWidth="1"/>
  </cols>
  <sheetData>
    <row r="1" spans="1:35" ht="5.25" customHeight="1" thickBot="1">
      <c r="A1" s="326"/>
      <c r="B1" s="49"/>
      <c r="C1" s="49"/>
      <c r="D1" s="50"/>
      <c r="E1" s="50"/>
      <c r="F1" s="50"/>
      <c r="G1" s="50"/>
      <c r="H1" s="49"/>
      <c r="I1" s="49"/>
      <c r="J1" s="49"/>
      <c r="K1" s="49"/>
      <c r="L1" s="49"/>
      <c r="M1" s="49"/>
      <c r="N1" s="49"/>
      <c r="O1" s="49"/>
      <c r="P1" s="49"/>
      <c r="Q1" s="49"/>
      <c r="R1" s="28"/>
      <c r="S1" s="28"/>
      <c r="T1" s="28"/>
      <c r="U1" s="28"/>
      <c r="V1" s="28"/>
      <c r="W1" s="28"/>
      <c r="X1" s="28"/>
      <c r="Y1" s="28"/>
      <c r="Z1" s="28"/>
      <c r="AA1" s="28"/>
      <c r="AB1" s="28"/>
      <c r="AC1" s="28"/>
      <c r="AD1" s="28"/>
      <c r="AE1" s="28"/>
      <c r="AF1" s="28"/>
      <c r="AG1" s="28"/>
      <c r="AH1" s="28"/>
      <c r="AI1" s="28"/>
    </row>
    <row r="2" spans="1:35" ht="24" customHeight="1" thickBot="1">
      <c r="A2" s="326"/>
      <c r="B2" s="574" t="s">
        <v>218</v>
      </c>
      <c r="C2" s="575"/>
      <c r="D2" s="575"/>
      <c r="E2" s="576"/>
      <c r="F2" s="276"/>
      <c r="G2" s="276"/>
      <c r="H2" s="276"/>
      <c r="I2" s="276"/>
      <c r="J2" s="276"/>
      <c r="K2" s="276"/>
      <c r="L2" s="276"/>
      <c r="M2" s="276"/>
      <c r="N2" s="276"/>
      <c r="O2" s="569">
        <f ca="1">TODAY()</f>
        <v>43144</v>
      </c>
      <c r="P2" s="569"/>
      <c r="Q2" s="569"/>
      <c r="R2" s="32"/>
      <c r="S2" s="28"/>
      <c r="T2" s="28"/>
      <c r="U2" s="28"/>
      <c r="V2" s="28"/>
      <c r="W2" s="28"/>
      <c r="X2" s="28"/>
      <c r="Y2" s="28"/>
      <c r="Z2" s="28"/>
      <c r="AA2" s="28"/>
      <c r="AB2" s="28"/>
      <c r="AC2" s="28"/>
      <c r="AD2" s="28"/>
      <c r="AE2" s="28"/>
      <c r="AF2" s="28"/>
      <c r="AG2" s="28"/>
      <c r="AH2" s="28"/>
      <c r="AI2" s="28"/>
    </row>
    <row r="3" spans="1:35" ht="21.75" customHeight="1">
      <c r="A3" s="326" t="s">
        <v>116</v>
      </c>
      <c r="B3" s="276"/>
      <c r="C3" s="276"/>
      <c r="D3" s="276"/>
      <c r="E3" s="276"/>
      <c r="F3" s="276"/>
      <c r="G3" s="276"/>
      <c r="H3" s="276"/>
      <c r="I3" s="276"/>
      <c r="J3" s="276"/>
      <c r="K3" s="276"/>
      <c r="L3" s="276"/>
      <c r="M3" s="826" t="s">
        <v>223</v>
      </c>
      <c r="N3" s="827"/>
      <c r="O3" s="827"/>
      <c r="P3" s="827"/>
      <c r="Q3" s="828"/>
      <c r="R3" s="33"/>
      <c r="S3" s="28"/>
      <c r="T3" s="28"/>
      <c r="U3" s="28"/>
      <c r="V3" s="28"/>
      <c r="W3" s="28"/>
      <c r="X3" s="28"/>
      <c r="Y3" s="28"/>
      <c r="Z3" s="28"/>
      <c r="AA3" s="28"/>
      <c r="AB3" s="28"/>
      <c r="AC3" s="28"/>
      <c r="AD3" s="28"/>
      <c r="AE3" s="28"/>
      <c r="AF3" s="28"/>
      <c r="AG3" s="28"/>
      <c r="AH3" s="28"/>
      <c r="AI3" s="28"/>
    </row>
    <row r="4" spans="1:35" ht="24" customHeight="1">
      <c r="A4" s="326" t="s">
        <v>117</v>
      </c>
      <c r="B4" s="276"/>
      <c r="C4" s="825"/>
      <c r="D4" s="825"/>
      <c r="E4" s="825"/>
      <c r="F4" s="284" t="s">
        <v>14</v>
      </c>
      <c r="G4" s="283"/>
      <c r="H4" s="284" t="s">
        <v>217</v>
      </c>
      <c r="I4" s="276"/>
      <c r="J4" s="276"/>
      <c r="K4" s="276"/>
      <c r="L4" s="276"/>
      <c r="M4" s="829"/>
      <c r="N4" s="830"/>
      <c r="O4" s="830"/>
      <c r="P4" s="830"/>
      <c r="Q4" s="831"/>
      <c r="R4" s="33"/>
      <c r="S4" s="28"/>
      <c r="T4" s="28"/>
      <c r="U4" s="28"/>
      <c r="V4" s="28"/>
      <c r="W4" s="28"/>
      <c r="X4" s="28"/>
      <c r="Y4" s="28"/>
      <c r="Z4" s="28"/>
      <c r="AA4" s="28"/>
      <c r="AB4" s="28"/>
      <c r="AC4" s="28"/>
      <c r="AD4" s="28"/>
      <c r="AE4" s="28"/>
      <c r="AF4" s="28"/>
      <c r="AG4" s="28"/>
      <c r="AH4" s="28"/>
      <c r="AI4" s="28"/>
    </row>
    <row r="5" spans="1:35" ht="10.5" customHeight="1">
      <c r="A5" s="326"/>
      <c r="B5" s="276"/>
      <c r="C5" s="276"/>
      <c r="D5" s="276"/>
      <c r="E5" s="276"/>
      <c r="F5" s="276"/>
      <c r="G5" s="276"/>
      <c r="H5" s="276"/>
      <c r="I5" s="276"/>
      <c r="J5" s="276"/>
      <c r="K5" s="276"/>
      <c r="L5" s="276"/>
      <c r="M5" s="276"/>
      <c r="N5" s="276"/>
      <c r="O5" s="276"/>
      <c r="P5" s="276"/>
      <c r="Q5" s="276"/>
      <c r="R5" s="35"/>
      <c r="S5" s="36"/>
      <c r="T5" s="28"/>
      <c r="U5" s="28"/>
      <c r="V5" s="28"/>
      <c r="W5" s="28"/>
      <c r="X5" s="28"/>
      <c r="Y5" s="28"/>
      <c r="Z5" s="28"/>
      <c r="AA5" s="28"/>
      <c r="AB5" s="28"/>
      <c r="AC5" s="28"/>
      <c r="AD5" s="28"/>
      <c r="AE5" s="28"/>
      <c r="AF5" s="28"/>
      <c r="AG5" s="28"/>
      <c r="AH5" s="28"/>
      <c r="AI5" s="28"/>
    </row>
    <row r="6" spans="1:35" ht="16.5" customHeight="1">
      <c r="A6" s="326" t="s">
        <v>21</v>
      </c>
      <c r="B6" s="83"/>
      <c r="C6" s="5"/>
      <c r="D6" s="5"/>
      <c r="E6" s="5"/>
      <c r="F6" s="5"/>
      <c r="G6" s="5"/>
      <c r="H6" s="5"/>
      <c r="I6" s="5"/>
      <c r="J6" s="4"/>
      <c r="K6" s="5"/>
      <c r="L6" s="5"/>
      <c r="M6" s="5"/>
      <c r="N6" s="5"/>
      <c r="O6" s="5"/>
      <c r="P6" s="5"/>
      <c r="Q6" s="5"/>
      <c r="R6" s="37"/>
      <c r="S6" s="36"/>
      <c r="T6" s="28"/>
      <c r="U6" s="28"/>
      <c r="V6" s="28"/>
      <c r="W6" s="28"/>
      <c r="X6" s="28"/>
      <c r="Y6" s="28"/>
      <c r="Z6" s="28"/>
      <c r="AA6" s="28"/>
      <c r="AB6" s="28"/>
      <c r="AC6" s="28"/>
      <c r="AD6" s="28"/>
      <c r="AE6" s="28"/>
      <c r="AF6" s="28"/>
      <c r="AG6" s="28"/>
      <c r="AH6" s="28"/>
      <c r="AI6" s="28"/>
    </row>
    <row r="7" spans="1:35" ht="12" customHeight="1">
      <c r="A7" s="326"/>
      <c r="B7" s="83"/>
      <c r="C7" s="83" t="s">
        <v>265</v>
      </c>
      <c r="D7" s="9"/>
      <c r="E7" s="9"/>
      <c r="F7" s="9"/>
      <c r="G7" s="346"/>
      <c r="H7" s="346"/>
      <c r="I7" s="11"/>
      <c r="J7" s="11"/>
      <c r="K7" s="4"/>
      <c r="L7" s="4"/>
      <c r="M7" s="4"/>
      <c r="N7" s="4"/>
      <c r="O7" s="336"/>
      <c r="P7" s="336"/>
      <c r="Q7" s="5"/>
      <c r="R7" s="71"/>
      <c r="S7" s="36"/>
      <c r="T7" s="28"/>
      <c r="U7" s="28"/>
      <c r="V7" s="28"/>
      <c r="W7" s="28"/>
      <c r="X7" s="28"/>
      <c r="Y7" s="28"/>
      <c r="Z7" s="28"/>
      <c r="AA7" s="28"/>
      <c r="AB7" s="28"/>
      <c r="AC7" s="28"/>
      <c r="AD7" s="28"/>
      <c r="AE7" s="28"/>
      <c r="AF7" s="28"/>
      <c r="AG7" s="28"/>
      <c r="AH7" s="28"/>
      <c r="AI7" s="28"/>
    </row>
    <row r="8" spans="1:35" ht="12" customHeight="1" thickBot="1">
      <c r="A8" s="326"/>
      <c r="B8" s="341"/>
      <c r="C8" s="815" t="s">
        <v>274</v>
      </c>
      <c r="D8" s="815"/>
      <c r="E8" s="815"/>
      <c r="F8" s="815"/>
      <c r="G8" s="815"/>
      <c r="H8" s="11"/>
      <c r="I8" s="11"/>
      <c r="J8" s="11"/>
      <c r="K8" s="4"/>
      <c r="L8" s="4"/>
      <c r="M8" s="4"/>
      <c r="N8" s="4"/>
      <c r="P8" s="336"/>
      <c r="Q8" s="4"/>
      <c r="R8" s="37"/>
      <c r="S8" s="36"/>
      <c r="T8" s="28"/>
      <c r="U8" s="28"/>
      <c r="V8" s="28"/>
      <c r="W8" s="28"/>
      <c r="X8" s="28"/>
      <c r="Y8" s="28"/>
      <c r="Z8" s="28"/>
      <c r="AA8" s="28"/>
      <c r="AB8" s="28"/>
      <c r="AC8" s="28"/>
      <c r="AD8" s="28"/>
      <c r="AE8" s="28"/>
      <c r="AF8" s="28"/>
      <c r="AG8" s="28"/>
      <c r="AH8" s="28"/>
      <c r="AI8" s="28"/>
    </row>
    <row r="9" spans="1:35" ht="27" customHeight="1" thickBot="1">
      <c r="A9" s="326" t="s">
        <v>47</v>
      </c>
      <c r="B9" s="342"/>
      <c r="D9" s="567" t="s">
        <v>13</v>
      </c>
      <c r="E9" s="568"/>
      <c r="F9" s="345"/>
      <c r="G9" s="345" t="s">
        <v>16</v>
      </c>
      <c r="H9" s="346"/>
      <c r="I9" s="11"/>
      <c r="J9" s="11"/>
      <c r="K9" s="4"/>
      <c r="L9" s="4"/>
      <c r="M9" s="4"/>
      <c r="N9" s="4"/>
      <c r="O9" s="336"/>
      <c r="P9" s="336"/>
      <c r="Q9" s="6"/>
      <c r="R9" s="37"/>
      <c r="S9" s="36"/>
      <c r="T9" s="28"/>
      <c r="U9" s="28"/>
      <c r="V9" s="28"/>
      <c r="W9" s="28"/>
      <c r="X9" s="28"/>
      <c r="Y9" s="28"/>
      <c r="Z9" s="28"/>
      <c r="AA9" s="28"/>
      <c r="AB9" s="28"/>
      <c r="AC9" s="28"/>
      <c r="AD9" s="28"/>
      <c r="AE9" s="28"/>
      <c r="AF9" s="28"/>
      <c r="AG9" s="28"/>
      <c r="AH9" s="28"/>
      <c r="AI9" s="28"/>
    </row>
    <row r="10" spans="1:35" ht="27" customHeight="1">
      <c r="A10" s="326" t="s">
        <v>48</v>
      </c>
      <c r="B10" s="276"/>
      <c r="C10" s="341"/>
      <c r="D10" s="341"/>
      <c r="I10" s="276"/>
      <c r="J10" s="276"/>
      <c r="K10" s="276"/>
      <c r="L10" s="276"/>
      <c r="M10" s="276"/>
      <c r="N10" s="276"/>
      <c r="O10" s="276"/>
      <c r="P10" s="276"/>
      <c r="R10" s="37"/>
      <c r="S10" s="36"/>
      <c r="T10" s="28"/>
      <c r="U10" s="28"/>
      <c r="V10" s="28"/>
      <c r="W10" s="28"/>
      <c r="X10" s="28"/>
      <c r="Y10" s="28"/>
      <c r="Z10" s="28"/>
      <c r="AA10" s="28"/>
      <c r="AB10" s="28"/>
      <c r="AC10" s="28"/>
      <c r="AD10" s="28"/>
      <c r="AE10" s="28"/>
      <c r="AF10" s="28"/>
      <c r="AG10" s="28"/>
      <c r="AH10" s="28"/>
      <c r="AI10" s="28"/>
    </row>
    <row r="11" spans="1:35" ht="18" customHeight="1">
      <c r="A11" s="326" t="s">
        <v>49</v>
      </c>
      <c r="B11" s="276"/>
      <c r="C11" s="276"/>
      <c r="D11" s="276"/>
      <c r="E11" s="276"/>
      <c r="F11" s="276"/>
      <c r="G11" s="276"/>
      <c r="H11" s="276"/>
      <c r="I11" s="276"/>
      <c r="J11" s="276"/>
      <c r="K11" s="276"/>
      <c r="L11" s="276"/>
      <c r="M11" s="276"/>
      <c r="N11" s="276"/>
      <c r="O11" s="276"/>
      <c r="P11" s="276"/>
      <c r="R11" s="37"/>
      <c r="S11" s="28"/>
      <c r="T11" s="28"/>
      <c r="U11" s="28"/>
      <c r="V11" s="28"/>
      <c r="W11" s="28"/>
      <c r="X11" s="28"/>
      <c r="Y11" s="28"/>
      <c r="Z11" s="28"/>
      <c r="AA11" s="28"/>
      <c r="AB11" s="28"/>
      <c r="AC11" s="28"/>
      <c r="AD11" s="28"/>
      <c r="AE11" s="28"/>
      <c r="AF11" s="28"/>
      <c r="AG11" s="28"/>
      <c r="AH11" s="28"/>
      <c r="AI11" s="28"/>
    </row>
    <row r="12" spans="1:35" ht="14.25" customHeight="1" thickBot="1">
      <c r="A12" s="326" t="s">
        <v>50</v>
      </c>
      <c r="B12" s="276"/>
      <c r="C12" s="276"/>
      <c r="D12" s="276"/>
      <c r="E12" s="276"/>
      <c r="F12" s="359" t="s">
        <v>219</v>
      </c>
      <c r="G12" s="359"/>
      <c r="H12" s="359"/>
      <c r="I12" s="359"/>
      <c r="J12" s="359"/>
      <c r="K12" s="359"/>
      <c r="L12" s="359"/>
      <c r="M12" s="359"/>
      <c r="N12" s="359"/>
      <c r="O12" s="359"/>
      <c r="P12" s="359"/>
      <c r="Q12" s="359"/>
      <c r="R12" s="37"/>
      <c r="S12" s="36"/>
      <c r="T12" s="28"/>
      <c r="U12" s="28"/>
      <c r="V12" s="28"/>
      <c r="W12" s="28"/>
      <c r="X12" s="28"/>
      <c r="Y12" s="28"/>
      <c r="Z12" s="28"/>
      <c r="AA12" s="28"/>
      <c r="AB12" s="28"/>
      <c r="AC12" s="28"/>
      <c r="AD12" s="28"/>
      <c r="AE12" s="28"/>
      <c r="AF12" s="28"/>
      <c r="AG12" s="28"/>
      <c r="AH12" s="28"/>
      <c r="AI12" s="28"/>
    </row>
    <row r="13" spans="1:35" ht="26.25" customHeight="1" thickBot="1">
      <c r="A13" s="326"/>
      <c r="B13" s="358" t="s">
        <v>139</v>
      </c>
      <c r="C13" s="360"/>
      <c r="D13" s="832" t="s">
        <v>213</v>
      </c>
      <c r="E13" s="581"/>
      <c r="F13" s="581"/>
      <c r="G13" s="581"/>
      <c r="H13" s="581"/>
      <c r="I13" s="581"/>
      <c r="J13" s="581"/>
      <c r="K13" s="582"/>
      <c r="L13" s="130" t="s">
        <v>174</v>
      </c>
      <c r="M13" s="355">
        <v>2016</v>
      </c>
      <c r="N13" s="356"/>
      <c r="O13" s="120" t="s">
        <v>257</v>
      </c>
      <c r="P13" s="546"/>
      <c r="Q13" s="547"/>
      <c r="R13" s="37"/>
      <c r="S13" s="36"/>
      <c r="T13" s="28"/>
      <c r="U13" s="28"/>
      <c r="V13" s="28"/>
      <c r="W13" s="28"/>
      <c r="X13" s="28"/>
      <c r="Y13" s="28"/>
      <c r="Z13" s="28"/>
      <c r="AA13" s="28"/>
      <c r="AB13" s="28"/>
      <c r="AC13" s="28"/>
      <c r="AD13" s="28"/>
      <c r="AE13" s="28"/>
      <c r="AF13" s="28"/>
      <c r="AG13" s="28"/>
      <c r="AH13" s="28"/>
      <c r="AI13" s="28"/>
    </row>
    <row r="14" spans="1:35" ht="26.25" customHeight="1" thickTop="1">
      <c r="A14" s="326"/>
      <c r="B14" s="548" t="s">
        <v>3</v>
      </c>
      <c r="C14" s="549"/>
      <c r="D14" s="552"/>
      <c r="E14" s="553"/>
      <c r="F14" s="553"/>
      <c r="G14" s="554"/>
      <c r="H14" s="558" t="s">
        <v>204</v>
      </c>
      <c r="I14" s="559"/>
      <c r="J14" s="559"/>
      <c r="K14" s="560"/>
      <c r="L14" s="558" t="s">
        <v>4</v>
      </c>
      <c r="M14" s="561"/>
      <c r="N14" s="562"/>
      <c r="O14" s="562"/>
      <c r="P14" s="562"/>
      <c r="Q14" s="16" t="s">
        <v>5</v>
      </c>
      <c r="R14" s="37"/>
      <c r="S14" s="28"/>
      <c r="T14" s="28"/>
      <c r="U14" s="28"/>
      <c r="V14" s="28"/>
      <c r="W14" s="28"/>
      <c r="X14" s="28"/>
      <c r="Y14" s="28"/>
      <c r="Z14" s="28"/>
      <c r="AA14" s="28"/>
      <c r="AB14" s="28"/>
      <c r="AC14" s="28"/>
      <c r="AD14" s="28"/>
      <c r="AE14" s="28"/>
      <c r="AF14" s="28"/>
      <c r="AG14" s="28"/>
      <c r="AH14" s="28"/>
      <c r="AI14" s="28"/>
    </row>
    <row r="15" spans="1:35" ht="26.25" customHeight="1" thickBot="1">
      <c r="A15" s="326"/>
      <c r="B15" s="550"/>
      <c r="C15" s="551"/>
      <c r="D15" s="555"/>
      <c r="E15" s="556"/>
      <c r="F15" s="556"/>
      <c r="G15" s="557"/>
      <c r="H15" s="126" t="s">
        <v>18</v>
      </c>
      <c r="I15" s="281">
        <f>IF((COUNTIF(C17:C26,"○"))=0,"",COUNTIF(C17:C26,"○"))</f>
      </c>
      <c r="J15" s="126" t="s">
        <v>44</v>
      </c>
      <c r="K15" s="282">
        <f>COUNTA(E17:E26)</f>
        <v>0</v>
      </c>
      <c r="L15" s="563" t="s">
        <v>6</v>
      </c>
      <c r="M15" s="564"/>
      <c r="N15" s="609"/>
      <c r="O15" s="609"/>
      <c r="P15" s="609"/>
      <c r="Q15" s="610"/>
      <c r="R15" s="37"/>
      <c r="S15" s="28"/>
      <c r="T15" s="28"/>
      <c r="U15" s="28"/>
      <c r="V15" s="28"/>
      <c r="W15" s="28"/>
      <c r="X15" s="28"/>
      <c r="Y15" s="28"/>
      <c r="Z15" s="28"/>
      <c r="AA15" s="28"/>
      <c r="AB15" s="28"/>
      <c r="AC15" s="28"/>
      <c r="AD15" s="28"/>
      <c r="AE15" s="28"/>
      <c r="AF15" s="28"/>
      <c r="AG15" s="28"/>
      <c r="AH15" s="28"/>
      <c r="AI15" s="28"/>
    </row>
    <row r="16" spans="1:35" ht="34.5" customHeight="1">
      <c r="A16" s="326"/>
      <c r="B16" s="533" t="s">
        <v>17</v>
      </c>
      <c r="C16" s="812"/>
      <c r="D16" s="15" t="s">
        <v>258</v>
      </c>
      <c r="E16" s="115" t="s">
        <v>142</v>
      </c>
      <c r="F16" s="26" t="s">
        <v>54</v>
      </c>
      <c r="G16" s="27" t="s">
        <v>55</v>
      </c>
      <c r="H16" s="571" t="s">
        <v>173</v>
      </c>
      <c r="I16" s="572"/>
      <c r="J16" s="573"/>
      <c r="K16" s="13" t="s">
        <v>9</v>
      </c>
      <c r="L16" s="823" t="s">
        <v>275</v>
      </c>
      <c r="M16" s="821"/>
      <c r="N16" s="824" t="s">
        <v>276</v>
      </c>
      <c r="O16" s="821"/>
      <c r="P16" s="821"/>
      <c r="Q16" s="822"/>
      <c r="R16" s="37"/>
      <c r="S16" s="28"/>
      <c r="T16" s="28"/>
      <c r="U16" s="28"/>
      <c r="V16" s="28"/>
      <c r="W16" s="28"/>
      <c r="X16" s="28"/>
      <c r="Y16" s="28"/>
      <c r="Z16" s="28"/>
      <c r="AA16" s="28"/>
      <c r="AB16" s="28"/>
      <c r="AC16" s="28"/>
      <c r="AD16" s="28"/>
      <c r="AE16" s="28"/>
      <c r="AF16" s="28"/>
      <c r="AG16" s="28"/>
      <c r="AH16" s="28"/>
      <c r="AI16" s="28"/>
    </row>
    <row r="17" spans="1:35" ht="34.5" customHeight="1">
      <c r="A17" s="326"/>
      <c r="B17" s="534"/>
      <c r="C17" s="813"/>
      <c r="D17" s="240">
        <v>1</v>
      </c>
      <c r="E17" s="244"/>
      <c r="F17" s="245">
        <f>IF($E17="","",VLOOKUP($E17,'選手一覧'!$A$1:$L$100,2,FALSE))</f>
      </c>
      <c r="G17" s="246">
        <f>IF($E17="","",VLOOKUP($E17,'選手一覧'!$A$1:$L$100,3,FALSE))</f>
      </c>
      <c r="H17" s="536">
        <f>IF($E17="","",VLOOKUP($E17,'選手一覧'!$A$1:$L$100,7,FALSE))</f>
      </c>
      <c r="I17" s="537">
        <f>IF($E17="","",VLOOKUP($E17,'選手一覧'!$A$1:$L$100,3,FALSE))</f>
      </c>
      <c r="J17" s="538">
        <f>IF($E17="","",VLOOKUP($E17,'選手一覧'!$A$1:$L$100,3,FALSE))</f>
      </c>
      <c r="K17" s="247">
        <f>IF(E17="","",VLOOKUP((DATEDIF(H17,DATE($M$13,4,1),"Y")),'年齢対応表'!$A$1:$B$3,2,FALSE))</f>
      </c>
      <c r="L17" s="820"/>
      <c r="M17" s="818"/>
      <c r="N17" s="818"/>
      <c r="O17" s="818"/>
      <c r="P17" s="818"/>
      <c r="Q17" s="819"/>
      <c r="R17" s="37"/>
      <c r="S17" s="28"/>
      <c r="T17" s="28"/>
      <c r="U17" s="28"/>
      <c r="V17" s="28"/>
      <c r="W17" s="28"/>
      <c r="X17" s="28"/>
      <c r="Y17" s="28"/>
      <c r="Z17" s="28"/>
      <c r="AA17" s="28"/>
      <c r="AB17" s="28"/>
      <c r="AC17" s="28"/>
      <c r="AD17" s="28"/>
      <c r="AE17" s="28"/>
      <c r="AF17" s="28"/>
      <c r="AG17" s="28"/>
      <c r="AH17" s="28"/>
      <c r="AI17" s="28"/>
    </row>
    <row r="18" spans="1:35" ht="34.5" customHeight="1">
      <c r="A18" s="326"/>
      <c r="B18" s="534"/>
      <c r="C18" s="813"/>
      <c r="D18" s="285">
        <v>2</v>
      </c>
      <c r="E18" s="248"/>
      <c r="F18" s="249">
        <f>IF($E18="","",VLOOKUP($E18,'選手一覧'!$A$1:$L$100,2,FALSE))</f>
      </c>
      <c r="G18" s="250">
        <f>IF($E18="","",VLOOKUP($E18,'選手一覧'!$A$1:$L$100,3,FALSE))</f>
      </c>
      <c r="H18" s="539">
        <f>IF($E18="","",VLOOKUP($E18,'選手一覧'!$A$1:$L$100,7,FALSE))</f>
      </c>
      <c r="I18" s="540">
        <f>IF($E18="","",VLOOKUP($E18,'選手一覧'!$A$1:$L$100,3,FALSE))</f>
      </c>
      <c r="J18" s="541">
        <f>IF($E18="","",VLOOKUP($E18,'選手一覧'!$A$1:$L$100,3,FALSE))</f>
      </c>
      <c r="K18" s="251">
        <f>IF(E18="","",VLOOKUP((DATEDIF(H18,DATE($M$13,4,1),"Y")),'年齢対応表'!$A$1:$B$3,2,FALSE))</f>
      </c>
      <c r="L18" s="820"/>
      <c r="M18" s="818"/>
      <c r="N18" s="818"/>
      <c r="O18" s="818"/>
      <c r="P18" s="818"/>
      <c r="Q18" s="819"/>
      <c r="R18" s="37"/>
      <c r="S18" s="28"/>
      <c r="T18" s="28"/>
      <c r="U18" s="28"/>
      <c r="V18" s="28"/>
      <c r="W18" s="28"/>
      <c r="X18" s="28"/>
      <c r="Y18" s="28"/>
      <c r="Z18" s="28"/>
      <c r="AA18" s="28"/>
      <c r="AB18" s="28"/>
      <c r="AC18" s="28"/>
      <c r="AD18" s="28"/>
      <c r="AE18" s="28"/>
      <c r="AF18" s="28"/>
      <c r="AG18" s="28"/>
      <c r="AH18" s="28"/>
      <c r="AI18" s="28"/>
    </row>
    <row r="19" spans="1:35" ht="34.5" customHeight="1">
      <c r="A19" s="326"/>
      <c r="B19" s="534"/>
      <c r="C19" s="813"/>
      <c r="D19" s="239">
        <v>3</v>
      </c>
      <c r="E19" s="244"/>
      <c r="F19" s="245">
        <f>IF($E19="","",VLOOKUP($E19,'選手一覧'!$A$1:$L$100,2,FALSE))</f>
      </c>
      <c r="G19" s="246">
        <f>IF($E19="","",VLOOKUP($E19,'選手一覧'!$A$1:$L$100,3,FALSE))</f>
      </c>
      <c r="H19" s="536">
        <f>IF($E19="","",VLOOKUP($E19,'選手一覧'!$A$1:$L$100,7,FALSE))</f>
      </c>
      <c r="I19" s="537">
        <f>IF($E19="","",VLOOKUP($E19,'選手一覧'!$A$1:$L$100,3,FALSE))</f>
      </c>
      <c r="J19" s="538">
        <f>IF($E19="","",VLOOKUP($E19,'選手一覧'!$A$1:$L$100,3,FALSE))</f>
      </c>
      <c r="K19" s="247">
        <f>IF(E19="","",VLOOKUP((DATEDIF(H19,DATE($M$13,4,1),"Y")),'年齢対応表'!$A$1:$B$3,2,FALSE))</f>
      </c>
      <c r="L19" s="820"/>
      <c r="M19" s="818"/>
      <c r="N19" s="818"/>
      <c r="O19" s="818"/>
      <c r="P19" s="818"/>
      <c r="Q19" s="819"/>
      <c r="R19" s="37"/>
      <c r="S19" s="28"/>
      <c r="T19" s="28"/>
      <c r="U19" s="28"/>
      <c r="V19" s="28"/>
      <c r="W19" s="28"/>
      <c r="X19" s="28"/>
      <c r="Y19" s="28"/>
      <c r="Z19" s="28"/>
      <c r="AA19" s="28"/>
      <c r="AB19" s="28"/>
      <c r="AC19" s="28"/>
      <c r="AD19" s="28"/>
      <c r="AE19" s="28"/>
      <c r="AF19" s="28"/>
      <c r="AG19" s="28"/>
      <c r="AH19" s="28"/>
      <c r="AI19" s="28"/>
    </row>
    <row r="20" spans="1:35" ht="34.5" customHeight="1">
      <c r="A20" s="326"/>
      <c r="B20" s="534"/>
      <c r="C20" s="813"/>
      <c r="D20" s="286">
        <v>4</v>
      </c>
      <c r="E20" s="248"/>
      <c r="F20" s="249">
        <f>IF($E20="","",VLOOKUP($E20,'選手一覧'!$A$1:$L$100,2,FALSE))</f>
      </c>
      <c r="G20" s="250">
        <f>IF($E20="","",VLOOKUP($E20,'選手一覧'!$A$1:$L$100,3,FALSE))</f>
      </c>
      <c r="H20" s="539">
        <f>IF($E20="","",VLOOKUP($E20,'選手一覧'!$A$1:$L$100,7,FALSE))</f>
      </c>
      <c r="I20" s="540">
        <f>IF($E20="","",VLOOKUP($E20,'選手一覧'!$A$1:$L$100,3,FALSE))</f>
      </c>
      <c r="J20" s="541">
        <f>IF($E20="","",VLOOKUP($E20,'選手一覧'!$A$1:$L$100,3,FALSE))</f>
      </c>
      <c r="K20" s="251">
        <f>IF(E20="","",VLOOKUP((DATEDIF(H20,DATE($M$13,4,1),"Y")),'年齢対応表'!$A$1:$B$3,2,FALSE))</f>
      </c>
      <c r="L20" s="820"/>
      <c r="M20" s="818"/>
      <c r="N20" s="818"/>
      <c r="O20" s="818"/>
      <c r="P20" s="818"/>
      <c r="Q20" s="819"/>
      <c r="R20" s="37"/>
      <c r="S20" s="28"/>
      <c r="T20" s="28"/>
      <c r="U20" s="28"/>
      <c r="V20" s="28"/>
      <c r="W20" s="28"/>
      <c r="X20" s="28"/>
      <c r="Y20" s="28"/>
      <c r="Z20" s="28"/>
      <c r="AA20" s="28"/>
      <c r="AB20" s="28"/>
      <c r="AC20" s="28"/>
      <c r="AD20" s="28"/>
      <c r="AE20" s="28"/>
      <c r="AF20" s="28"/>
      <c r="AG20" s="28"/>
      <c r="AH20" s="28"/>
      <c r="AI20" s="28"/>
    </row>
    <row r="21" spans="1:35" ht="34.5" customHeight="1">
      <c r="A21" s="326"/>
      <c r="B21" s="534"/>
      <c r="C21" s="813"/>
      <c r="D21" s="240">
        <v>5</v>
      </c>
      <c r="E21" s="244"/>
      <c r="F21" s="245">
        <f>IF($E21="","",VLOOKUP($E21,'選手一覧'!$A$1:$L$100,2,FALSE))</f>
      </c>
      <c r="G21" s="246">
        <f>IF($E21="","",VLOOKUP($E21,'選手一覧'!$A$1:$L$100,3,FALSE))</f>
      </c>
      <c r="H21" s="536">
        <f>IF($E21="","",VLOOKUP($E21,'選手一覧'!$A$1:$L$100,7,FALSE))</f>
      </c>
      <c r="I21" s="537">
        <f>IF($E21="","",VLOOKUP($E21,'選手一覧'!$A$1:$L$100,3,FALSE))</f>
      </c>
      <c r="J21" s="538">
        <f>IF($E21="","",VLOOKUP($E21,'選手一覧'!$A$1:$L$100,3,FALSE))</f>
      </c>
      <c r="K21" s="247">
        <f>IF(E21="","",VLOOKUP((DATEDIF(H21,DATE($M$13,4,1),"Y")),'年齢対応表'!$A$1:$B$3,2,FALSE))</f>
      </c>
      <c r="L21" s="820"/>
      <c r="M21" s="818"/>
      <c r="N21" s="818"/>
      <c r="O21" s="818"/>
      <c r="P21" s="818"/>
      <c r="Q21" s="819"/>
      <c r="R21" s="37"/>
      <c r="S21" s="28"/>
      <c r="T21" s="28"/>
      <c r="U21" s="28"/>
      <c r="V21" s="28"/>
      <c r="W21" s="28"/>
      <c r="X21" s="28"/>
      <c r="Y21" s="28"/>
      <c r="Z21" s="28"/>
      <c r="AA21" s="28"/>
      <c r="AB21" s="28"/>
      <c r="AC21" s="28"/>
      <c r="AD21" s="28"/>
      <c r="AE21" s="28"/>
      <c r="AF21" s="28"/>
      <c r="AG21" s="28"/>
      <c r="AH21" s="28"/>
      <c r="AI21" s="28"/>
    </row>
    <row r="22" spans="1:35" ht="34.5" customHeight="1">
      <c r="A22" s="326"/>
      <c r="B22" s="534"/>
      <c r="C22" s="813"/>
      <c r="D22" s="286">
        <v>6</v>
      </c>
      <c r="E22" s="248"/>
      <c r="F22" s="249">
        <f>IF($E22="","",VLOOKUP($E22,'選手一覧'!$A$1:$L$100,2,FALSE))</f>
      </c>
      <c r="G22" s="250">
        <f>IF($E22="","",VLOOKUP($E22,'選手一覧'!$A$1:$L$100,3,FALSE))</f>
      </c>
      <c r="H22" s="539">
        <f>IF($E22="","",VLOOKUP($E22,'選手一覧'!$A$1:$L$100,7,FALSE))</f>
      </c>
      <c r="I22" s="540">
        <f>IF($E22="","",VLOOKUP($E22,'選手一覧'!$A$1:$L$100,3,FALSE))</f>
      </c>
      <c r="J22" s="541">
        <f>IF($E22="","",VLOOKUP($E22,'選手一覧'!$A$1:$L$100,3,FALSE))</f>
      </c>
      <c r="K22" s="251">
        <f>IF(E22="","",VLOOKUP((DATEDIF(H22,DATE($M$13,4,1),"Y")),'年齢対応表'!$A$1:$B$3,2,FALSE))</f>
      </c>
      <c r="L22" s="820"/>
      <c r="M22" s="818"/>
      <c r="N22" s="818"/>
      <c r="O22" s="818"/>
      <c r="P22" s="818"/>
      <c r="Q22" s="819"/>
      <c r="R22" s="37"/>
      <c r="S22" s="28"/>
      <c r="T22" s="28"/>
      <c r="U22" s="28"/>
      <c r="V22" s="28"/>
      <c r="W22" s="28"/>
      <c r="X22" s="28"/>
      <c r="Y22" s="28"/>
      <c r="Z22" s="28"/>
      <c r="AA22" s="28"/>
      <c r="AB22" s="28"/>
      <c r="AC22" s="28"/>
      <c r="AD22" s="28"/>
      <c r="AE22" s="28"/>
      <c r="AF22" s="28"/>
      <c r="AG22" s="28"/>
      <c r="AH22" s="28"/>
      <c r="AI22" s="28"/>
    </row>
    <row r="23" spans="1:35" ht="34.5" customHeight="1">
      <c r="A23" s="326"/>
      <c r="B23" s="534"/>
      <c r="C23" s="813"/>
      <c r="D23" s="240">
        <v>7</v>
      </c>
      <c r="E23" s="244"/>
      <c r="F23" s="245">
        <f>IF($E23="","",VLOOKUP($E23,'選手一覧'!$A$1:$L$100,2,FALSE))</f>
      </c>
      <c r="G23" s="246">
        <f>IF($E23="","",VLOOKUP($E23,'選手一覧'!$A$1:$L$100,3,FALSE))</f>
      </c>
      <c r="H23" s="536">
        <f>IF($E23="","",VLOOKUP($E23,'選手一覧'!$A$1:$L$100,7,FALSE))</f>
      </c>
      <c r="I23" s="537">
        <f>IF($E23="","",VLOOKUP($E23,'選手一覧'!$A$1:$L$100,3,FALSE))</f>
      </c>
      <c r="J23" s="538">
        <f>IF($E23="","",VLOOKUP($E23,'選手一覧'!$A$1:$L$100,3,FALSE))</f>
      </c>
      <c r="K23" s="247">
        <f>IF(E23="","",VLOOKUP((DATEDIF(H23,DATE($M$13,4,1),"Y")),'年齢対応表'!$A$1:$B$3,2,FALSE))</f>
      </c>
      <c r="L23" s="820"/>
      <c r="M23" s="818"/>
      <c r="N23" s="818"/>
      <c r="O23" s="818"/>
      <c r="P23" s="818"/>
      <c r="Q23" s="819"/>
      <c r="R23" s="37"/>
      <c r="S23" s="28"/>
      <c r="T23" s="28"/>
      <c r="U23" s="28"/>
      <c r="V23" s="28"/>
      <c r="W23" s="28"/>
      <c r="X23" s="28"/>
      <c r="Y23" s="28"/>
      <c r="Z23" s="28"/>
      <c r="AA23" s="28"/>
      <c r="AB23" s="28"/>
      <c r="AC23" s="28"/>
      <c r="AD23" s="28"/>
      <c r="AE23" s="28"/>
      <c r="AF23" s="28"/>
      <c r="AG23" s="28"/>
      <c r="AH23" s="28"/>
      <c r="AI23" s="28"/>
    </row>
    <row r="24" spans="1:35" ht="34.5" customHeight="1">
      <c r="A24" s="326"/>
      <c r="B24" s="534"/>
      <c r="C24" s="813"/>
      <c r="D24" s="286">
        <v>8</v>
      </c>
      <c r="E24" s="248"/>
      <c r="F24" s="249">
        <f>IF($E24="","",VLOOKUP($E24,'選手一覧'!$A$1:$L$100,2,FALSE))</f>
      </c>
      <c r="G24" s="250">
        <f>IF($E24="","",VLOOKUP($E24,'選手一覧'!$A$1:$L$100,3,FALSE))</f>
      </c>
      <c r="H24" s="539">
        <f>IF($E24="","",VLOOKUP($E24,'選手一覧'!$A$1:$L$100,7,FALSE))</f>
      </c>
      <c r="I24" s="540">
        <f>IF($E24="","",VLOOKUP($E24,'選手一覧'!$A$1:$L$100,3,FALSE))</f>
      </c>
      <c r="J24" s="541">
        <f>IF($E24="","",VLOOKUP($E24,'選手一覧'!$A$1:$L$100,3,FALSE))</f>
      </c>
      <c r="K24" s="251">
        <f>IF(E24="","",VLOOKUP((DATEDIF(H24,DATE($M$13,4,1),"Y")),'年齢対応表'!$A$1:$B$3,2,FALSE))</f>
      </c>
      <c r="L24" s="820"/>
      <c r="M24" s="818"/>
      <c r="N24" s="818"/>
      <c r="O24" s="818"/>
      <c r="P24" s="818"/>
      <c r="Q24" s="819"/>
      <c r="R24" s="37"/>
      <c r="S24" s="28"/>
      <c r="T24" s="28"/>
      <c r="U24" s="28"/>
      <c r="V24" s="28"/>
      <c r="W24" s="28"/>
      <c r="X24" s="28"/>
      <c r="Y24" s="28"/>
      <c r="Z24" s="28"/>
      <c r="AA24" s="28"/>
      <c r="AB24" s="28"/>
      <c r="AC24" s="28"/>
      <c r="AD24" s="28"/>
      <c r="AE24" s="28"/>
      <c r="AF24" s="28"/>
      <c r="AG24" s="28"/>
      <c r="AH24" s="28"/>
      <c r="AI24" s="28"/>
    </row>
    <row r="25" spans="1:35" ht="34.5" customHeight="1">
      <c r="A25" s="49"/>
      <c r="B25" s="534"/>
      <c r="C25" s="813"/>
      <c r="D25" s="240">
        <v>9</v>
      </c>
      <c r="E25" s="244"/>
      <c r="F25" s="245">
        <f>IF($E25="","",VLOOKUP($E25,'選手一覧'!$A$1:$L$100,2,FALSE))</f>
      </c>
      <c r="G25" s="246">
        <f>IF($E25="","",VLOOKUP($E25,'選手一覧'!$A$1:$L$100,3,FALSE))</f>
      </c>
      <c r="H25" s="536">
        <f>IF($E25="","",VLOOKUP($E25,'選手一覧'!$A$1:$L$100,7,FALSE))</f>
      </c>
      <c r="I25" s="537">
        <f>IF($E25="","",VLOOKUP($E25,'選手一覧'!$A$1:$L$100,3,FALSE))</f>
      </c>
      <c r="J25" s="538">
        <f>IF($E25="","",VLOOKUP($E25,'選手一覧'!$A$1:$L$100,3,FALSE))</f>
      </c>
      <c r="K25" s="247">
        <f>IF(E25="","",VLOOKUP((DATEDIF(H25,DATE($M$13,4,1),"Y")),'年齢対応表'!$A$1:$B$3,2,FALSE))</f>
      </c>
      <c r="L25" s="820"/>
      <c r="M25" s="818"/>
      <c r="N25" s="818"/>
      <c r="O25" s="818"/>
      <c r="P25" s="818"/>
      <c r="Q25" s="819"/>
      <c r="R25" s="28"/>
      <c r="S25" s="28"/>
      <c r="T25" s="28"/>
      <c r="U25" s="28"/>
      <c r="V25" s="28"/>
      <c r="W25" s="28"/>
      <c r="X25" s="28"/>
      <c r="Y25" s="28"/>
      <c r="Z25" s="28"/>
      <c r="AA25" s="28"/>
      <c r="AB25" s="28"/>
      <c r="AC25" s="28"/>
      <c r="AD25" s="28"/>
      <c r="AE25" s="28"/>
      <c r="AF25" s="28"/>
      <c r="AG25" s="28"/>
      <c r="AH25" s="28"/>
      <c r="AI25" s="28"/>
    </row>
    <row r="26" spans="1:35" ht="34.5" customHeight="1" thickBot="1">
      <c r="A26" s="49"/>
      <c r="B26" s="535"/>
      <c r="C26" s="814"/>
      <c r="D26" s="243">
        <v>10</v>
      </c>
      <c r="E26" s="252"/>
      <c r="F26" s="218">
        <f>IF($E26="","",VLOOKUP($E26,'選手一覧'!$A$1:$L$100,2,FALSE))</f>
      </c>
      <c r="G26" s="219">
        <f>IF($E26="","",VLOOKUP($E26,'選手一覧'!$A$1:$L$100,3,FALSE))</f>
      </c>
      <c r="H26" s="542">
        <f>IF($E26="","",VLOOKUP($E26,'選手一覧'!$A$1:$L$100,7,FALSE))</f>
      </c>
      <c r="I26" s="543">
        <f>IF($E26="","",VLOOKUP($E26,'選手一覧'!$A$1:$L$100,3,FALSE))</f>
      </c>
      <c r="J26" s="544">
        <f>IF($E26="","",VLOOKUP($E26,'選手一覧'!$A$1:$L$100,3,FALSE))</f>
      </c>
      <c r="K26" s="192">
        <f>IF(E26="","",VLOOKUP((DATEDIF(H26,DATE($M$13,4,1),"Y")),'年齢対応表'!$A$1:$B$3,2,FALSE))</f>
      </c>
      <c r="L26" s="816"/>
      <c r="M26" s="817"/>
      <c r="N26" s="817"/>
      <c r="O26" s="817"/>
      <c r="P26" s="817"/>
      <c r="Q26" s="833"/>
      <c r="R26" s="28"/>
      <c r="S26" s="28"/>
      <c r="T26" s="28"/>
      <c r="U26" s="28"/>
      <c r="V26" s="28"/>
      <c r="W26" s="28"/>
      <c r="X26" s="28"/>
      <c r="Y26" s="28"/>
      <c r="Z26" s="28"/>
      <c r="AA26" s="28"/>
      <c r="AB26" s="28"/>
      <c r="AC26" s="28"/>
      <c r="AD26" s="28"/>
      <c r="AE26" s="28"/>
      <c r="AF26" s="28"/>
      <c r="AG26" s="28"/>
      <c r="AH26" s="28"/>
      <c r="AI26" s="28"/>
    </row>
    <row r="27" spans="1:35" ht="14.25" customHeight="1">
      <c r="A27" s="49"/>
      <c r="D27" s="1"/>
      <c r="E27" s="1"/>
      <c r="F27" s="1"/>
      <c r="R27" s="28"/>
      <c r="S27" s="28"/>
      <c r="T27" s="28"/>
      <c r="U27" s="28"/>
      <c r="V27" s="28"/>
      <c r="W27" s="28"/>
      <c r="X27" s="28"/>
      <c r="Y27" s="28"/>
      <c r="Z27" s="28"/>
      <c r="AA27" s="28"/>
      <c r="AB27" s="28"/>
      <c r="AC27" s="28"/>
      <c r="AD27" s="28"/>
      <c r="AE27" s="28"/>
      <c r="AF27" s="28"/>
      <c r="AG27" s="28"/>
      <c r="AH27" s="28"/>
      <c r="AI27" s="28"/>
    </row>
    <row r="28" spans="1:35" ht="24" customHeight="1">
      <c r="A28" s="49"/>
      <c r="B28" s="3"/>
      <c r="C28" s="3"/>
      <c r="D28" s="1" t="s">
        <v>266</v>
      </c>
      <c r="E28" s="1"/>
      <c r="F28" s="1"/>
      <c r="G28" s="1"/>
      <c r="H28" s="1"/>
      <c r="I28" s="1"/>
      <c r="J28" s="1"/>
      <c r="K28" s="1"/>
      <c r="L28" s="1"/>
      <c r="M28" s="1"/>
      <c r="N28" s="1"/>
      <c r="O28" s="1"/>
      <c r="P28" s="1"/>
      <c r="Q28" s="1"/>
      <c r="R28" s="28"/>
      <c r="S28" s="28"/>
      <c r="T28" s="28"/>
      <c r="U28" s="28"/>
      <c r="V28" s="28"/>
      <c r="W28" s="28"/>
      <c r="X28" s="28"/>
      <c r="Y28" s="28"/>
      <c r="Z28" s="28"/>
      <c r="AA28" s="28"/>
      <c r="AB28" s="28"/>
      <c r="AC28" s="28"/>
      <c r="AD28" s="28"/>
      <c r="AE28" s="28"/>
      <c r="AF28" s="28"/>
      <c r="AG28" s="28"/>
      <c r="AH28" s="28"/>
      <c r="AI28" s="28"/>
    </row>
    <row r="29" spans="1:35" ht="14.25" customHeight="1">
      <c r="A29" s="49"/>
      <c r="B29" s="3"/>
      <c r="C29" s="3"/>
      <c r="D29" s="344"/>
      <c r="E29" s="1"/>
      <c r="F29" s="1"/>
      <c r="J29" s="545"/>
      <c r="K29" s="545"/>
      <c r="L29" s="545"/>
      <c r="M29" s="545"/>
      <c r="N29" s="545"/>
      <c r="O29" s="545"/>
      <c r="P29" s="545"/>
      <c r="Q29" s="545"/>
      <c r="R29" s="28"/>
      <c r="S29" s="28"/>
      <c r="T29" s="28"/>
      <c r="U29" s="28"/>
      <c r="V29" s="28"/>
      <c r="W29" s="28"/>
      <c r="X29" s="28"/>
      <c r="Y29" s="28"/>
      <c r="Z29" s="28"/>
      <c r="AA29" s="28"/>
      <c r="AB29" s="28"/>
      <c r="AC29" s="28"/>
      <c r="AD29" s="28"/>
      <c r="AE29" s="28"/>
      <c r="AF29" s="28"/>
      <c r="AG29" s="28"/>
      <c r="AH29" s="28"/>
      <c r="AI29" s="28"/>
    </row>
    <row r="30" spans="1:35" ht="24" customHeight="1">
      <c r="A30" s="49"/>
      <c r="B30" s="3"/>
      <c r="C30" s="3"/>
      <c r="E30" s="1"/>
      <c r="F30" s="1"/>
      <c r="J30" s="70" t="s">
        <v>11</v>
      </c>
      <c r="K30" s="241"/>
      <c r="L30" s="241"/>
      <c r="M30" s="241"/>
      <c r="N30" s="241"/>
      <c r="O30" s="241"/>
      <c r="P30" s="241"/>
      <c r="Q30" s="241"/>
      <c r="R30" s="28"/>
      <c r="S30" s="28"/>
      <c r="T30" s="28"/>
      <c r="U30" s="28"/>
      <c r="V30" s="28"/>
      <c r="W30" s="28"/>
      <c r="X30" s="28"/>
      <c r="Y30" s="28"/>
      <c r="Z30" s="28"/>
      <c r="AA30" s="28"/>
      <c r="AB30" s="28"/>
      <c r="AC30" s="28"/>
      <c r="AD30" s="28"/>
      <c r="AE30" s="28"/>
      <c r="AF30" s="28"/>
      <c r="AG30" s="28"/>
      <c r="AH30" s="28"/>
      <c r="AI30" s="28"/>
    </row>
    <row r="31" spans="1:35" ht="30" customHeight="1">
      <c r="A31" s="49"/>
      <c r="B31" s="3"/>
      <c r="C31" s="3"/>
      <c r="D31" s="11"/>
      <c r="E31" s="11"/>
      <c r="F31" s="11"/>
      <c r="G31" s="11"/>
      <c r="J31" s="531" t="s">
        <v>12</v>
      </c>
      <c r="K31" s="531"/>
      <c r="L31" s="531"/>
      <c r="M31" s="531"/>
      <c r="N31" s="531"/>
      <c r="O31" s="531"/>
      <c r="P31" s="531"/>
      <c r="Q31" s="241"/>
      <c r="R31" s="28"/>
      <c r="S31" s="28"/>
      <c r="T31" s="28"/>
      <c r="U31" s="28"/>
      <c r="V31" s="28"/>
      <c r="W31" s="28"/>
      <c r="X31" s="28"/>
      <c r="Y31" s="28"/>
      <c r="Z31" s="28"/>
      <c r="AA31" s="28"/>
      <c r="AB31" s="28"/>
      <c r="AC31" s="28"/>
      <c r="AD31" s="28"/>
      <c r="AE31" s="28"/>
      <c r="AF31" s="28"/>
      <c r="AG31" s="28"/>
      <c r="AH31" s="28"/>
      <c r="AI31" s="28"/>
    </row>
    <row r="32" spans="1:35" ht="30.75" customHeight="1">
      <c r="A32" s="49"/>
      <c r="E32" s="1"/>
      <c r="F32" s="1"/>
      <c r="J32" s="834" t="s">
        <v>5</v>
      </c>
      <c r="K32" s="834"/>
      <c r="L32" s="834"/>
      <c r="M32" s="834"/>
      <c r="N32" s="834"/>
      <c r="O32" s="834"/>
      <c r="P32" s="834"/>
      <c r="R32" s="28"/>
      <c r="S32" s="28"/>
      <c r="T32" s="28"/>
      <c r="U32" s="28"/>
      <c r="V32" s="28"/>
      <c r="W32" s="28"/>
      <c r="X32" s="28"/>
      <c r="Y32" s="28"/>
      <c r="Z32" s="28"/>
      <c r="AA32" s="28"/>
      <c r="AB32" s="28"/>
      <c r="AC32" s="28"/>
      <c r="AD32" s="28"/>
      <c r="AE32" s="28"/>
      <c r="AF32" s="28"/>
      <c r="AG32" s="28"/>
      <c r="AH32" s="28"/>
      <c r="AI32" s="28"/>
    </row>
    <row r="33" spans="1:35" ht="13.5">
      <c r="A33" s="28"/>
      <c r="B33" s="28"/>
      <c r="C33" s="28"/>
      <c r="D33" s="30"/>
      <c r="E33" s="30"/>
      <c r="F33" s="30"/>
      <c r="G33" s="28"/>
      <c r="H33" s="28"/>
      <c r="I33" s="28"/>
      <c r="J33" s="28"/>
      <c r="K33" s="28"/>
      <c r="L33" s="31"/>
      <c r="M33" s="31"/>
      <c r="N33" s="31"/>
      <c r="O33" s="31"/>
      <c r="P33" s="28"/>
      <c r="Q33" s="28"/>
      <c r="R33" s="28"/>
      <c r="S33" s="28"/>
      <c r="T33" s="28"/>
      <c r="U33" s="28"/>
      <c r="V33" s="28"/>
      <c r="W33" s="28"/>
      <c r="X33" s="28"/>
      <c r="Y33" s="28"/>
      <c r="Z33" s="28"/>
      <c r="AA33" s="28"/>
      <c r="AB33" s="28"/>
      <c r="AC33" s="28"/>
      <c r="AD33" s="28"/>
      <c r="AE33" s="28"/>
      <c r="AF33" s="28"/>
      <c r="AG33" s="28"/>
      <c r="AH33" s="28"/>
      <c r="AI33" s="28"/>
    </row>
    <row r="34" spans="1:35" ht="13.5">
      <c r="A34" s="28"/>
      <c r="B34" s="28"/>
      <c r="C34" s="28"/>
      <c r="D34" s="30"/>
      <c r="E34" s="30"/>
      <c r="F34" s="30"/>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row>
    <row r="35" spans="1:35" ht="13.5">
      <c r="A35" s="28"/>
      <c r="B35" s="28"/>
      <c r="C35" s="28"/>
      <c r="D35" s="30"/>
      <c r="E35" s="30"/>
      <c r="F35" s="30"/>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row>
    <row r="36" spans="1:35" ht="13.5">
      <c r="A36" s="28"/>
      <c r="B36" s="28"/>
      <c r="C36" s="28"/>
      <c r="D36" s="30"/>
      <c r="E36" s="30"/>
      <c r="F36" s="30"/>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row>
    <row r="37" spans="1:35" ht="13.5">
      <c r="A37" s="28"/>
      <c r="B37" s="28"/>
      <c r="C37" s="28"/>
      <c r="D37" s="30"/>
      <c r="E37" s="30"/>
      <c r="F37" s="30"/>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row>
    <row r="38" spans="1:35" ht="13.5">
      <c r="A38" s="28"/>
      <c r="B38" s="28"/>
      <c r="C38" s="28"/>
      <c r="D38" s="30"/>
      <c r="E38" s="30"/>
      <c r="F38" s="30"/>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row>
    <row r="39" spans="1:35" ht="13.5">
      <c r="A39" s="28"/>
      <c r="B39" s="28"/>
      <c r="C39" s="28"/>
      <c r="D39" s="30"/>
      <c r="E39" s="30"/>
      <c r="F39" s="30"/>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row>
    <row r="40" spans="1:35" ht="13.5">
      <c r="A40" s="28"/>
      <c r="B40" s="28"/>
      <c r="C40" s="28"/>
      <c r="D40" s="30"/>
      <c r="E40" s="30"/>
      <c r="F40" s="30"/>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row>
    <row r="41" spans="1:35" ht="13.5">
      <c r="A41" s="28"/>
      <c r="B41" s="28"/>
      <c r="C41" s="28"/>
      <c r="D41" s="30"/>
      <c r="E41" s="30"/>
      <c r="F41" s="30"/>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row>
    <row r="42" spans="1:35" ht="13.5">
      <c r="A42" s="28"/>
      <c r="B42" s="28"/>
      <c r="C42" s="28"/>
      <c r="D42" s="29"/>
      <c r="E42" s="29"/>
      <c r="F42" s="29"/>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row>
    <row r="43" spans="1:35" ht="13.5">
      <c r="A43" s="28"/>
      <c r="B43" s="28"/>
      <c r="C43" s="28"/>
      <c r="D43" s="29"/>
      <c r="E43" s="29"/>
      <c r="F43" s="29"/>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row>
    <row r="44" spans="1:35" ht="13.5">
      <c r="A44" s="28"/>
      <c r="B44" s="28"/>
      <c r="C44" s="28"/>
      <c r="D44" s="29"/>
      <c r="E44" s="29"/>
      <c r="F44" s="29"/>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row>
    <row r="45" spans="1:35" ht="13.5">
      <c r="A45" s="28"/>
      <c r="B45" s="28"/>
      <c r="C45" s="28"/>
      <c r="D45" s="29"/>
      <c r="E45" s="29"/>
      <c r="F45" s="29"/>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row>
    <row r="46" spans="1:35" ht="13.5">
      <c r="A46" s="28"/>
      <c r="B46" s="28"/>
      <c r="C46" s="28"/>
      <c r="D46" s="29"/>
      <c r="E46" s="29"/>
      <c r="F46" s="29"/>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row>
    <row r="47" spans="1:35" ht="13.5">
      <c r="A47" s="28"/>
      <c r="B47" s="28"/>
      <c r="C47" s="28"/>
      <c r="D47" s="29"/>
      <c r="E47" s="29"/>
      <c r="F47" s="29"/>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row>
    <row r="48" spans="1:35" ht="13.5">
      <c r="A48" s="28"/>
      <c r="B48" s="28"/>
      <c r="C48" s="28"/>
      <c r="D48" s="29"/>
      <c r="E48" s="29"/>
      <c r="F48" s="29"/>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row>
    <row r="49" spans="1:35" ht="13.5">
      <c r="A49" s="28"/>
      <c r="B49" s="28"/>
      <c r="C49" s="28"/>
      <c r="D49" s="29"/>
      <c r="E49" s="29"/>
      <c r="F49" s="29"/>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row>
    <row r="50" spans="1:35" ht="13.5">
      <c r="A50" s="28"/>
      <c r="B50" s="28"/>
      <c r="C50" s="28"/>
      <c r="D50" s="29"/>
      <c r="E50" s="29"/>
      <c r="F50" s="29"/>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row>
    <row r="51" spans="1:35" ht="13.5">
      <c r="A51" s="28"/>
      <c r="B51" s="28"/>
      <c r="C51" s="28"/>
      <c r="D51" s="29"/>
      <c r="E51" s="29"/>
      <c r="F51" s="29"/>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row>
    <row r="52" spans="1:35" ht="13.5">
      <c r="A52" s="28"/>
      <c r="B52" s="28"/>
      <c r="C52" s="28"/>
      <c r="D52" s="29"/>
      <c r="E52" s="29"/>
      <c r="F52" s="29"/>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row>
    <row r="53" spans="1:35" ht="13.5">
      <c r="A53" s="28"/>
      <c r="B53" s="28"/>
      <c r="C53" s="28"/>
      <c r="D53" s="29"/>
      <c r="E53" s="29"/>
      <c r="F53" s="29"/>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row>
    <row r="54" spans="1:35" ht="13.5">
      <c r="A54" s="28"/>
      <c r="B54" s="28"/>
      <c r="C54" s="28"/>
      <c r="D54" s="29"/>
      <c r="E54" s="29"/>
      <c r="F54" s="29"/>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row>
    <row r="55" spans="1:35" ht="13.5">
      <c r="A55" s="28"/>
      <c r="B55" s="28"/>
      <c r="C55" s="28"/>
      <c r="D55" s="29"/>
      <c r="E55" s="29"/>
      <c r="F55" s="29"/>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row>
    <row r="56" spans="1:35" ht="13.5">
      <c r="A56" s="28"/>
      <c r="B56" s="28"/>
      <c r="C56" s="28"/>
      <c r="D56" s="29"/>
      <c r="E56" s="29"/>
      <c r="F56" s="29"/>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row>
    <row r="57" spans="1:35" ht="13.5">
      <c r="A57" s="28"/>
      <c r="B57" s="28"/>
      <c r="C57" s="28"/>
      <c r="D57" s="29"/>
      <c r="E57" s="29"/>
      <c r="F57" s="29"/>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row>
    <row r="58" spans="1:35" ht="13.5">
      <c r="A58" s="28"/>
      <c r="B58" s="28"/>
      <c r="C58" s="28"/>
      <c r="D58" s="29"/>
      <c r="E58" s="29"/>
      <c r="F58" s="29"/>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row>
    <row r="59" spans="1:35" ht="13.5">
      <c r="A59" s="28"/>
      <c r="B59" s="28"/>
      <c r="C59" s="28"/>
      <c r="D59" s="29"/>
      <c r="E59" s="29"/>
      <c r="F59" s="29"/>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row>
    <row r="60" spans="1:35" ht="13.5">
      <c r="A60" s="28"/>
      <c r="B60" s="28"/>
      <c r="C60" s="28"/>
      <c r="D60" s="29"/>
      <c r="E60" s="29"/>
      <c r="F60" s="29"/>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row>
    <row r="61" spans="1:35" ht="13.5">
      <c r="A61" s="28"/>
      <c r="B61" s="28"/>
      <c r="C61" s="28"/>
      <c r="D61" s="29"/>
      <c r="E61" s="29"/>
      <c r="F61" s="29"/>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row>
    <row r="62" spans="1:35" ht="13.5">
      <c r="A62" s="28"/>
      <c r="B62" s="28"/>
      <c r="C62" s="28"/>
      <c r="D62" s="29"/>
      <c r="E62" s="29"/>
      <c r="F62" s="29"/>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row>
    <row r="63" spans="1:35" ht="13.5">
      <c r="A63" s="28"/>
      <c r="B63" s="28"/>
      <c r="C63" s="28"/>
      <c r="D63" s="29"/>
      <c r="E63" s="29"/>
      <c r="F63" s="29"/>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row>
    <row r="64" spans="1:35" ht="13.5">
      <c r="A64" s="28"/>
      <c r="B64" s="28"/>
      <c r="C64" s="28"/>
      <c r="D64" s="29"/>
      <c r="E64" s="29"/>
      <c r="F64" s="29"/>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row>
    <row r="65" spans="1:35" ht="13.5">
      <c r="A65" s="28"/>
      <c r="B65" s="28"/>
      <c r="C65" s="28"/>
      <c r="D65" s="29"/>
      <c r="E65" s="29"/>
      <c r="F65" s="29"/>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row>
    <row r="66" spans="1:35" ht="13.5">
      <c r="A66" s="28"/>
      <c r="B66" s="28"/>
      <c r="C66" s="28"/>
      <c r="D66" s="29"/>
      <c r="E66" s="29"/>
      <c r="F66" s="29"/>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row>
    <row r="67" spans="1:35" ht="13.5">
      <c r="A67" s="28"/>
      <c r="B67" s="28"/>
      <c r="C67" s="28"/>
      <c r="D67" s="29"/>
      <c r="E67" s="29"/>
      <c r="F67" s="29"/>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row>
    <row r="68" spans="1:35" ht="13.5">
      <c r="A68" s="28"/>
      <c r="B68" s="28"/>
      <c r="C68" s="28"/>
      <c r="D68" s="29"/>
      <c r="E68" s="29"/>
      <c r="F68" s="29"/>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row>
    <row r="69" spans="1:35" ht="13.5">
      <c r="A69" s="28"/>
      <c r="B69" s="28"/>
      <c r="C69" s="28"/>
      <c r="D69" s="29"/>
      <c r="E69" s="29"/>
      <c r="F69" s="29"/>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row>
    <row r="70" spans="1:35" ht="13.5">
      <c r="A70" s="28"/>
      <c r="B70" s="28"/>
      <c r="C70" s="28"/>
      <c r="D70" s="29"/>
      <c r="E70" s="29"/>
      <c r="F70" s="29"/>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row>
    <row r="71" spans="1:35" ht="13.5">
      <c r="A71" s="28"/>
      <c r="B71" s="28"/>
      <c r="C71" s="28"/>
      <c r="D71" s="29"/>
      <c r="E71" s="29"/>
      <c r="F71" s="29"/>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row>
    <row r="72" spans="1:35" ht="13.5">
      <c r="A72" s="28"/>
      <c r="B72" s="28"/>
      <c r="C72" s="28"/>
      <c r="D72" s="29"/>
      <c r="E72" s="29"/>
      <c r="F72" s="29"/>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row>
    <row r="73" spans="1:35" ht="13.5">
      <c r="A73" s="28"/>
      <c r="B73" s="28"/>
      <c r="C73" s="28"/>
      <c r="D73" s="29"/>
      <c r="E73" s="29"/>
      <c r="F73" s="29"/>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row>
    <row r="74" spans="1:35" ht="13.5">
      <c r="A74" s="28"/>
      <c r="B74" s="28"/>
      <c r="C74" s="28"/>
      <c r="D74" s="29"/>
      <c r="E74" s="29"/>
      <c r="F74" s="29"/>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row>
    <row r="75" spans="1:35" ht="13.5">
      <c r="A75" s="28"/>
      <c r="B75" s="28"/>
      <c r="C75" s="28"/>
      <c r="D75" s="29"/>
      <c r="E75" s="29"/>
      <c r="F75" s="29"/>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row>
    <row r="76" spans="1:35" ht="13.5">
      <c r="A76" s="28"/>
      <c r="B76" s="28"/>
      <c r="C76" s="28"/>
      <c r="D76" s="29"/>
      <c r="E76" s="29"/>
      <c r="F76" s="29"/>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row>
    <row r="77" spans="1:35" ht="13.5">
      <c r="A77" s="28"/>
      <c r="B77" s="28"/>
      <c r="C77" s="28"/>
      <c r="D77" s="29"/>
      <c r="E77" s="29"/>
      <c r="F77" s="29"/>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row>
    <row r="78" spans="1:35" ht="13.5">
      <c r="A78" s="28"/>
      <c r="B78" s="28"/>
      <c r="C78" s="28"/>
      <c r="D78" s="29"/>
      <c r="E78" s="29"/>
      <c r="F78" s="29"/>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row>
    <row r="79" spans="1:35" ht="13.5">
      <c r="A79" s="28"/>
      <c r="B79" s="28"/>
      <c r="C79" s="28"/>
      <c r="D79" s="29"/>
      <c r="E79" s="29"/>
      <c r="F79" s="29"/>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row>
    <row r="80" spans="1:35" ht="13.5">
      <c r="A80" s="28"/>
      <c r="B80" s="28"/>
      <c r="C80" s="28"/>
      <c r="D80" s="29"/>
      <c r="E80" s="29"/>
      <c r="F80" s="29"/>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row>
    <row r="81" spans="1:35" ht="13.5">
      <c r="A81" s="28"/>
      <c r="B81" s="28"/>
      <c r="C81" s="28"/>
      <c r="D81" s="29"/>
      <c r="E81" s="29"/>
      <c r="F81" s="29"/>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row>
    <row r="82" spans="1:35" ht="13.5">
      <c r="A82" s="28"/>
      <c r="B82" s="28"/>
      <c r="C82" s="28"/>
      <c r="D82" s="29"/>
      <c r="E82" s="29"/>
      <c r="F82" s="29"/>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row>
    <row r="83" spans="1:35" ht="13.5">
      <c r="A83" s="28"/>
      <c r="B83" s="28"/>
      <c r="C83" s="28"/>
      <c r="D83" s="29"/>
      <c r="E83" s="29"/>
      <c r="F83" s="29"/>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row>
    <row r="84" spans="1:35" ht="13.5">
      <c r="A84" s="28"/>
      <c r="B84" s="28"/>
      <c r="C84" s="28"/>
      <c r="D84" s="29"/>
      <c r="E84" s="29"/>
      <c r="F84" s="29"/>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row>
    <row r="85" spans="1:35" ht="13.5">
      <c r="A85" s="28"/>
      <c r="B85" s="28"/>
      <c r="C85" s="28"/>
      <c r="D85" s="29"/>
      <c r="E85" s="29"/>
      <c r="F85" s="29"/>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row>
  </sheetData>
  <sheetProtection selectLockedCells="1"/>
  <mergeCells count="64">
    <mergeCell ref="J32:P32"/>
    <mergeCell ref="J31:P31"/>
    <mergeCell ref="B16:B26"/>
    <mergeCell ref="L17:M17"/>
    <mergeCell ref="N17:O17"/>
    <mergeCell ref="L18:M18"/>
    <mergeCell ref="N18:O18"/>
    <mergeCell ref="L19:M19"/>
    <mergeCell ref="J29:Q29"/>
    <mergeCell ref="P25:Q25"/>
    <mergeCell ref="P26:Q26"/>
    <mergeCell ref="P23:Q23"/>
    <mergeCell ref="P24:Q24"/>
    <mergeCell ref="H23:J23"/>
    <mergeCell ref="L25:M25"/>
    <mergeCell ref="N25:O25"/>
    <mergeCell ref="L24:M24"/>
    <mergeCell ref="N24:O24"/>
    <mergeCell ref="L23:M23"/>
    <mergeCell ref="N23:O23"/>
    <mergeCell ref="B2:E2"/>
    <mergeCell ref="O2:Q2"/>
    <mergeCell ref="C4:E4"/>
    <mergeCell ref="M3:Q4"/>
    <mergeCell ref="N21:O21"/>
    <mergeCell ref="L22:M22"/>
    <mergeCell ref="L21:M21"/>
    <mergeCell ref="N22:O22"/>
    <mergeCell ref="D13:K13"/>
    <mergeCell ref="B14:C15"/>
    <mergeCell ref="D14:G15"/>
    <mergeCell ref="H14:K14"/>
    <mergeCell ref="L14:M14"/>
    <mergeCell ref="N14:P14"/>
    <mergeCell ref="L15:M15"/>
    <mergeCell ref="N15:Q15"/>
    <mergeCell ref="P13:Q13"/>
    <mergeCell ref="P19:Q19"/>
    <mergeCell ref="H18:J18"/>
    <mergeCell ref="P18:Q18"/>
    <mergeCell ref="H17:J17"/>
    <mergeCell ref="P17:Q17"/>
    <mergeCell ref="H16:J16"/>
    <mergeCell ref="P16:Q16"/>
    <mergeCell ref="L16:M16"/>
    <mergeCell ref="N16:O16"/>
    <mergeCell ref="N19:O19"/>
    <mergeCell ref="N20:O20"/>
    <mergeCell ref="P22:Q22"/>
    <mergeCell ref="H21:J21"/>
    <mergeCell ref="P21:Q21"/>
    <mergeCell ref="H20:J20"/>
    <mergeCell ref="P20:Q20"/>
    <mergeCell ref="L20:M20"/>
    <mergeCell ref="D9:E9"/>
    <mergeCell ref="C16:C26"/>
    <mergeCell ref="C8:G8"/>
    <mergeCell ref="H19:J19"/>
    <mergeCell ref="L26:M26"/>
    <mergeCell ref="N26:O26"/>
    <mergeCell ref="H22:J22"/>
    <mergeCell ref="H24:J24"/>
    <mergeCell ref="H25:J25"/>
    <mergeCell ref="H26:J26"/>
  </mergeCells>
  <dataValidations count="1">
    <dataValidation type="list" allowBlank="1" showInputMessage="1" showErrorMessage="1" sqref="P13">
      <formula1>$A$2:$A$4</formula1>
    </dataValidation>
  </dataValidations>
  <printOptions horizontalCentered="1" verticalCentered="1"/>
  <pageMargins left="0.5905511811023623" right="0.5905511811023623" top="0.4724409448818898" bottom="0.4724409448818898" header="0.31496062992125984" footer="0.31496062992125984"/>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0"/>
  <dimension ref="A1:AJ91"/>
  <sheetViews>
    <sheetView showGridLines="0" zoomScaleSheetLayoutView="100" zoomScalePageLayoutView="0" workbookViewId="0" topLeftCell="A1">
      <selection activeCell="T17" sqref="T17"/>
    </sheetView>
  </sheetViews>
  <sheetFormatPr defaultColWidth="9.00390625" defaultRowHeight="13.5"/>
  <cols>
    <col min="1" max="1" width="1.00390625" style="0" customWidth="1"/>
    <col min="2" max="2" width="3.75390625" style="0" customWidth="1"/>
    <col min="3" max="3" width="4.00390625" style="0" customWidth="1"/>
    <col min="4" max="4" width="3.50390625" style="2" customWidth="1"/>
    <col min="5" max="5" width="10.625" style="2" customWidth="1"/>
    <col min="6" max="6" width="7.75390625" style="2" customWidth="1"/>
    <col min="7" max="7" width="7.75390625" style="0" customWidth="1"/>
    <col min="8" max="10" width="3.75390625" style="0" customWidth="1"/>
    <col min="11" max="11" width="3.875" style="0" customWidth="1"/>
    <col min="12" max="12" width="3.50390625" style="0" customWidth="1"/>
    <col min="13" max="13" width="8.00390625" style="0" customWidth="1"/>
    <col min="14" max="14" width="3.50390625" style="0" customWidth="1"/>
    <col min="15" max="15" width="8.00390625" style="0" customWidth="1"/>
    <col min="16" max="16" width="5.25390625" style="0" customWidth="1"/>
    <col min="17" max="17" width="4.25390625" style="0" customWidth="1"/>
    <col min="18" max="18" width="5.00390625" style="0" customWidth="1"/>
    <col min="19" max="19" width="7.125" style="0" customWidth="1"/>
    <col min="20" max="20" width="7.625" style="0" bestFit="1" customWidth="1"/>
    <col min="21" max="21" width="11.50390625" style="0" customWidth="1"/>
    <col min="22" max="22" width="11.25390625" style="0" customWidth="1"/>
    <col min="23" max="23" width="15.125" style="0" customWidth="1"/>
  </cols>
  <sheetData>
    <row r="1" spans="1:35" ht="5.25" customHeight="1" thickBot="1">
      <c r="A1" s="326"/>
      <c r="B1" s="49"/>
      <c r="C1" s="49"/>
      <c r="D1" s="50"/>
      <c r="E1" s="50"/>
      <c r="F1" s="50"/>
      <c r="G1" s="50"/>
      <c r="H1" s="49"/>
      <c r="I1" s="49"/>
      <c r="J1" s="49"/>
      <c r="K1" s="49"/>
      <c r="L1" s="49"/>
      <c r="M1" s="49"/>
      <c r="N1" s="49"/>
      <c r="O1" s="49"/>
      <c r="P1" s="49"/>
      <c r="Q1" s="49"/>
      <c r="R1" s="28"/>
      <c r="S1" s="28"/>
      <c r="T1" s="28"/>
      <c r="U1" s="28"/>
      <c r="V1" s="28"/>
      <c r="W1" s="28"/>
      <c r="X1" s="28"/>
      <c r="Y1" s="28"/>
      <c r="Z1" s="28"/>
      <c r="AA1" s="28"/>
      <c r="AB1" s="28"/>
      <c r="AC1" s="28"/>
      <c r="AD1" s="28"/>
      <c r="AE1" s="28"/>
      <c r="AF1" s="28"/>
      <c r="AG1" s="28"/>
      <c r="AH1" s="28"/>
      <c r="AI1" s="28"/>
    </row>
    <row r="2" spans="1:34" ht="24" customHeight="1" thickBot="1">
      <c r="A2" s="326"/>
      <c r="B2" s="574" t="s">
        <v>308</v>
      </c>
      <c r="C2" s="575"/>
      <c r="D2" s="575"/>
      <c r="E2" s="576"/>
      <c r="F2" s="276"/>
      <c r="G2" s="276"/>
      <c r="H2" s="276"/>
      <c r="I2" s="276"/>
      <c r="J2" s="276"/>
      <c r="K2" s="276"/>
      <c r="M2" s="359"/>
      <c r="O2" s="569">
        <f ca="1">TODAY()</f>
        <v>43144</v>
      </c>
      <c r="P2" s="569"/>
      <c r="Q2" s="569"/>
      <c r="R2" s="32"/>
      <c r="S2" s="400" t="s">
        <v>306</v>
      </c>
      <c r="T2" s="28"/>
      <c r="U2" s="28"/>
      <c r="V2" s="28"/>
      <c r="W2" s="28"/>
      <c r="X2" s="28"/>
      <c r="Y2" s="28"/>
      <c r="Z2" s="28"/>
      <c r="AA2" s="28"/>
      <c r="AB2" s="28"/>
      <c r="AC2" s="28"/>
      <c r="AD2" s="28"/>
      <c r="AE2" s="28"/>
      <c r="AF2" s="28"/>
      <c r="AG2" s="28"/>
      <c r="AH2" s="28"/>
    </row>
    <row r="3" spans="1:34" ht="21.75" customHeight="1">
      <c r="A3" s="326" t="s">
        <v>116</v>
      </c>
      <c r="B3" s="276"/>
      <c r="C3" s="276"/>
      <c r="D3" s="276"/>
      <c r="E3" s="359" t="s">
        <v>278</v>
      </c>
      <c r="F3" s="276"/>
      <c r="G3" s="276"/>
      <c r="H3" s="276"/>
      <c r="I3" s="276"/>
      <c r="J3" s="276"/>
      <c r="K3" s="276"/>
      <c r="L3" s="395"/>
      <c r="M3" s="394"/>
      <c r="N3" s="394"/>
      <c r="O3" s="394"/>
      <c r="P3" s="394"/>
      <c r="R3" s="33"/>
      <c r="S3" s="400" t="s">
        <v>307</v>
      </c>
      <c r="T3" s="28"/>
      <c r="U3" s="28"/>
      <c r="V3" s="28"/>
      <c r="W3" s="28"/>
      <c r="X3" s="28"/>
      <c r="Y3" s="28"/>
      <c r="Z3" s="28"/>
      <c r="AA3" s="28"/>
      <c r="AB3" s="28"/>
      <c r="AC3" s="28"/>
      <c r="AD3" s="28"/>
      <c r="AE3" s="28"/>
      <c r="AF3" s="28"/>
      <c r="AG3" s="28"/>
      <c r="AH3" s="28"/>
    </row>
    <row r="4" spans="1:34" ht="24" customHeight="1">
      <c r="A4" s="326" t="s">
        <v>117</v>
      </c>
      <c r="B4" s="276"/>
      <c r="D4" s="394"/>
      <c r="E4" s="570"/>
      <c r="F4" s="570"/>
      <c r="G4" s="393" t="s">
        <v>14</v>
      </c>
      <c r="H4" s="570"/>
      <c r="I4" s="570"/>
      <c r="J4" s="570" t="s">
        <v>279</v>
      </c>
      <c r="K4" s="570"/>
      <c r="L4" s="276"/>
      <c r="M4" s="394"/>
      <c r="N4" s="394"/>
      <c r="O4" s="394"/>
      <c r="P4" s="394"/>
      <c r="R4" s="33"/>
      <c r="S4" s="33"/>
      <c r="T4" s="28"/>
      <c r="U4" s="28"/>
      <c r="V4" s="28"/>
      <c r="W4" s="28"/>
      <c r="X4" s="28"/>
      <c r="Y4" s="28"/>
      <c r="Z4" s="28"/>
      <c r="AA4" s="28"/>
      <c r="AB4" s="28"/>
      <c r="AC4" s="28"/>
      <c r="AD4" s="28"/>
      <c r="AE4" s="28"/>
      <c r="AF4" s="28"/>
      <c r="AG4" s="28"/>
      <c r="AH4" s="28"/>
    </row>
    <row r="5" spans="1:34" ht="5.25" customHeight="1">
      <c r="A5" s="326"/>
      <c r="B5" s="276"/>
      <c r="C5" s="276"/>
      <c r="D5" s="276"/>
      <c r="E5" s="276"/>
      <c r="F5" s="276"/>
      <c r="G5" s="276"/>
      <c r="H5" s="276"/>
      <c r="I5" s="276"/>
      <c r="J5" s="276"/>
      <c r="K5" s="276"/>
      <c r="L5" s="276"/>
      <c r="M5" s="276"/>
      <c r="N5" s="276"/>
      <c r="O5" s="276"/>
      <c r="P5" s="276"/>
      <c r="Q5" s="276"/>
      <c r="R5" s="34"/>
      <c r="S5" s="35"/>
      <c r="T5" s="36"/>
      <c r="U5" s="28"/>
      <c r="V5" s="28"/>
      <c r="W5" s="28"/>
      <c r="X5" s="28"/>
      <c r="Y5" s="28"/>
      <c r="Z5" s="28"/>
      <c r="AA5" s="28"/>
      <c r="AB5" s="28"/>
      <c r="AC5" s="28"/>
      <c r="AD5" s="28"/>
      <c r="AE5" s="28"/>
      <c r="AF5" s="28"/>
      <c r="AG5" s="28"/>
      <c r="AH5" s="28"/>
    </row>
    <row r="6" spans="1:35" ht="12.75" customHeight="1" thickBot="1">
      <c r="A6" s="326" t="s">
        <v>21</v>
      </c>
      <c r="B6" s="83"/>
      <c r="C6" s="83" t="s">
        <v>265</v>
      </c>
      <c r="D6" s="5"/>
      <c r="E6" s="5"/>
      <c r="F6" s="5"/>
      <c r="G6" s="5"/>
      <c r="H6" s="5"/>
      <c r="I6" s="5"/>
      <c r="J6" s="4"/>
      <c r="K6" s="5"/>
      <c r="L6" s="5"/>
      <c r="M6" s="5"/>
      <c r="N6" s="5"/>
      <c r="O6" s="5"/>
      <c r="P6" s="5"/>
      <c r="Q6" s="5"/>
      <c r="R6" s="37"/>
      <c r="S6" s="36"/>
      <c r="T6" s="28"/>
      <c r="U6" s="28"/>
      <c r="V6" s="28"/>
      <c r="W6" s="28"/>
      <c r="X6" s="28"/>
      <c r="Y6" s="28"/>
      <c r="Z6" s="28"/>
      <c r="AA6" s="28"/>
      <c r="AB6" s="28"/>
      <c r="AC6" s="28"/>
      <c r="AD6" s="28"/>
      <c r="AE6" s="28"/>
      <c r="AF6" s="28"/>
      <c r="AG6" s="28"/>
      <c r="AH6" s="28"/>
      <c r="AI6" s="28"/>
    </row>
    <row r="7" spans="1:35" ht="19.5" customHeight="1" thickBot="1">
      <c r="A7" s="326"/>
      <c r="B7" s="83"/>
      <c r="C7" s="83"/>
      <c r="D7" s="9"/>
      <c r="E7" s="873" t="s">
        <v>316</v>
      </c>
      <c r="F7" s="874"/>
      <c r="G7" s="874"/>
      <c r="H7" s="874"/>
      <c r="I7" s="874"/>
      <c r="J7" s="874"/>
      <c r="K7" s="874"/>
      <c r="L7" s="874"/>
      <c r="M7" s="420"/>
      <c r="N7" s="421" t="s">
        <v>16</v>
      </c>
      <c r="O7" s="336"/>
      <c r="P7" s="336"/>
      <c r="Q7" s="5"/>
      <c r="R7" s="71"/>
      <c r="S7" s="36"/>
      <c r="T7" s="28"/>
      <c r="U7" s="28"/>
      <c r="V7" s="28"/>
      <c r="W7" s="28"/>
      <c r="X7" s="28"/>
      <c r="Y7" s="28"/>
      <c r="Z7" s="28"/>
      <c r="AA7" s="28"/>
      <c r="AB7" s="28"/>
      <c r="AC7" s="28"/>
      <c r="AD7" s="28"/>
      <c r="AE7" s="28"/>
      <c r="AF7" s="28"/>
      <c r="AG7" s="28"/>
      <c r="AH7" s="28"/>
      <c r="AI7" s="28"/>
    </row>
    <row r="8" spans="1:35" ht="19.5" customHeight="1">
      <c r="A8" s="326"/>
      <c r="B8" s="341"/>
      <c r="C8" s="341"/>
      <c r="D8" s="341"/>
      <c r="E8" s="875"/>
      <c r="F8" s="875"/>
      <c r="G8" s="875"/>
      <c r="H8" s="875"/>
      <c r="I8" s="875"/>
      <c r="J8" s="875"/>
      <c r="K8" s="875"/>
      <c r="L8" s="875"/>
      <c r="M8" s="422"/>
      <c r="N8" s="422"/>
      <c r="P8" s="336"/>
      <c r="Q8" s="4"/>
      <c r="R8" s="37"/>
      <c r="S8" s="36"/>
      <c r="T8" s="28"/>
      <c r="U8" s="28"/>
      <c r="V8" s="28"/>
      <c r="W8" s="28"/>
      <c r="X8" s="28"/>
      <c r="Y8" s="28"/>
      <c r="Z8" s="28"/>
      <c r="AA8" s="28"/>
      <c r="AB8" s="28"/>
      <c r="AC8" s="28"/>
      <c r="AD8" s="28"/>
      <c r="AE8" s="28"/>
      <c r="AF8" s="28"/>
      <c r="AG8" s="28"/>
      <c r="AH8" s="28"/>
      <c r="AI8" s="28"/>
    </row>
    <row r="9" spans="1:35" ht="19.5" customHeight="1">
      <c r="A9" s="326" t="s">
        <v>47</v>
      </c>
      <c r="B9" s="342"/>
      <c r="C9" s="83"/>
      <c r="D9" s="9"/>
      <c r="E9" s="876"/>
      <c r="F9" s="876"/>
      <c r="G9" s="876"/>
      <c r="H9" s="876"/>
      <c r="I9" s="876"/>
      <c r="J9" s="876"/>
      <c r="K9" s="876"/>
      <c r="L9" s="876"/>
      <c r="M9" s="11"/>
      <c r="N9" s="11"/>
      <c r="O9" s="336"/>
      <c r="P9" s="336"/>
      <c r="Q9" s="6"/>
      <c r="R9" s="37"/>
      <c r="S9" s="36"/>
      <c r="T9" s="28"/>
      <c r="U9" s="28"/>
      <c r="V9" s="28"/>
      <c r="W9" s="28"/>
      <c r="X9" s="28"/>
      <c r="Y9" s="28"/>
      <c r="Z9" s="28"/>
      <c r="AA9" s="28"/>
      <c r="AB9" s="28"/>
      <c r="AC9" s="28"/>
      <c r="AD9" s="28"/>
      <c r="AE9" s="28"/>
      <c r="AF9" s="28"/>
      <c r="AG9" s="28"/>
      <c r="AH9" s="28"/>
      <c r="AI9" s="28"/>
    </row>
    <row r="10" spans="1:35" ht="5.25" customHeight="1">
      <c r="A10" s="326" t="s">
        <v>48</v>
      </c>
      <c r="B10" s="276"/>
      <c r="C10" s="341"/>
      <c r="D10" s="341"/>
      <c r="E10" s="276"/>
      <c r="F10" s="276"/>
      <c r="G10" s="276"/>
      <c r="H10" s="276"/>
      <c r="I10" s="276"/>
      <c r="J10" s="276"/>
      <c r="K10" s="276"/>
      <c r="L10" s="276"/>
      <c r="M10" s="276"/>
      <c r="N10" s="276"/>
      <c r="O10" s="276"/>
      <c r="P10" s="276"/>
      <c r="R10" s="37"/>
      <c r="S10" s="36"/>
      <c r="T10" s="28"/>
      <c r="U10" s="28"/>
      <c r="V10" s="28"/>
      <c r="W10" s="28"/>
      <c r="X10" s="28"/>
      <c r="Y10" s="28"/>
      <c r="Z10" s="28"/>
      <c r="AA10" s="28"/>
      <c r="AB10" s="28"/>
      <c r="AC10" s="28"/>
      <c r="AD10" s="28"/>
      <c r="AE10" s="28"/>
      <c r="AF10" s="28"/>
      <c r="AG10" s="28"/>
      <c r="AH10" s="28"/>
      <c r="AI10" s="28"/>
    </row>
    <row r="11" spans="1:35" ht="5.25" customHeight="1">
      <c r="A11" s="326" t="s">
        <v>49</v>
      </c>
      <c r="B11" s="276"/>
      <c r="C11" s="276"/>
      <c r="D11" s="276"/>
      <c r="E11" s="276"/>
      <c r="F11" s="276"/>
      <c r="G11" s="276"/>
      <c r="H11" s="276"/>
      <c r="I11" s="276"/>
      <c r="J11" s="276"/>
      <c r="K11" s="276"/>
      <c r="L11" s="276"/>
      <c r="M11" s="276"/>
      <c r="N11" s="276"/>
      <c r="O11" s="276"/>
      <c r="P11" s="276"/>
      <c r="R11" s="37"/>
      <c r="S11" s="28"/>
      <c r="T11" s="28"/>
      <c r="U11" s="28"/>
      <c r="V11" s="28"/>
      <c r="W11" s="28"/>
      <c r="X11" s="28"/>
      <c r="Y11" s="28"/>
      <c r="Z11" s="28"/>
      <c r="AA11" s="28"/>
      <c r="AB11" s="28"/>
      <c r="AC11" s="28"/>
      <c r="AD11" s="28"/>
      <c r="AE11" s="28"/>
      <c r="AF11" s="28"/>
      <c r="AG11" s="28"/>
      <c r="AH11" s="28"/>
      <c r="AI11" s="28"/>
    </row>
    <row r="12" spans="1:35" ht="13.5" customHeight="1" thickBot="1">
      <c r="A12" s="326" t="s">
        <v>50</v>
      </c>
      <c r="B12" s="276"/>
      <c r="C12" s="276"/>
      <c r="D12" s="354" t="s">
        <v>286</v>
      </c>
      <c r="E12" s="276"/>
      <c r="F12" s="354"/>
      <c r="G12" s="354"/>
      <c r="H12" s="354"/>
      <c r="I12" s="354"/>
      <c r="J12" s="354"/>
      <c r="K12" s="354"/>
      <c r="L12" s="354"/>
      <c r="M12" s="354"/>
      <c r="N12" s="354"/>
      <c r="O12" s="354"/>
      <c r="P12" s="354"/>
      <c r="Q12" s="354"/>
      <c r="R12" s="37"/>
      <c r="S12" s="36"/>
      <c r="T12" s="28"/>
      <c r="U12" s="28"/>
      <c r="V12" s="28"/>
      <c r="W12" s="28"/>
      <c r="X12" s="28"/>
      <c r="Y12" s="28"/>
      <c r="Z12" s="28"/>
      <c r="AA12" s="28"/>
      <c r="AB12" s="28"/>
      <c r="AC12" s="28"/>
      <c r="AD12" s="28"/>
      <c r="AE12" s="28"/>
      <c r="AF12" s="28"/>
      <c r="AG12" s="28"/>
      <c r="AH12" s="28"/>
      <c r="AI12" s="28"/>
    </row>
    <row r="13" spans="1:35" ht="22.5" customHeight="1">
      <c r="A13" s="326" t="s">
        <v>51</v>
      </c>
      <c r="B13" s="850" t="s">
        <v>139</v>
      </c>
      <c r="C13" s="851"/>
      <c r="D13" s="879" t="s">
        <v>316</v>
      </c>
      <c r="E13" s="880"/>
      <c r="F13" s="880"/>
      <c r="G13" s="880"/>
      <c r="H13" s="880"/>
      <c r="I13" s="880"/>
      <c r="J13" s="858" t="s">
        <v>285</v>
      </c>
      <c r="K13" s="859"/>
      <c r="L13" s="893" t="s">
        <v>174</v>
      </c>
      <c r="M13" s="854">
        <v>2017</v>
      </c>
      <c r="N13" s="855"/>
      <c r="O13" s="891" t="s">
        <v>143</v>
      </c>
      <c r="P13" s="846"/>
      <c r="Q13" s="847"/>
      <c r="R13" s="37"/>
      <c r="S13" s="28"/>
      <c r="T13" s="28"/>
      <c r="U13" s="28"/>
      <c r="V13" s="28"/>
      <c r="W13" s="28"/>
      <c r="X13" s="28"/>
      <c r="Y13" s="28"/>
      <c r="Z13" s="28"/>
      <c r="AA13" s="28"/>
      <c r="AB13" s="28"/>
      <c r="AC13" s="28"/>
      <c r="AD13" s="28"/>
      <c r="AE13" s="28"/>
      <c r="AF13" s="28"/>
      <c r="AG13" s="28"/>
      <c r="AH13" s="28"/>
      <c r="AI13" s="28"/>
    </row>
    <row r="14" spans="1:35" ht="22.5" customHeight="1" thickBot="1">
      <c r="A14" s="326"/>
      <c r="B14" s="852"/>
      <c r="C14" s="853"/>
      <c r="D14" s="881"/>
      <c r="E14" s="882"/>
      <c r="F14" s="882"/>
      <c r="G14" s="882"/>
      <c r="H14" s="882"/>
      <c r="I14" s="882"/>
      <c r="J14" s="860"/>
      <c r="K14" s="861"/>
      <c r="L14" s="894"/>
      <c r="M14" s="856"/>
      <c r="N14" s="857"/>
      <c r="O14" s="892"/>
      <c r="P14" s="848"/>
      <c r="Q14" s="849"/>
      <c r="R14" s="37"/>
      <c r="S14" s="36"/>
      <c r="T14" s="28"/>
      <c r="U14" s="28"/>
      <c r="V14" s="28"/>
      <c r="W14" s="28"/>
      <c r="X14" s="28"/>
      <c r="Y14" s="28"/>
      <c r="Z14" s="28"/>
      <c r="AA14" s="28"/>
      <c r="AB14" s="28"/>
      <c r="AC14" s="28"/>
      <c r="AD14" s="28"/>
      <c r="AE14" s="28"/>
      <c r="AF14" s="28"/>
      <c r="AG14" s="28"/>
      <c r="AH14" s="28"/>
      <c r="AI14" s="28"/>
    </row>
    <row r="15" spans="1:35" ht="23.25" customHeight="1" thickTop="1">
      <c r="A15" s="326"/>
      <c r="B15" s="548" t="s">
        <v>3</v>
      </c>
      <c r="C15" s="549"/>
      <c r="D15" s="552"/>
      <c r="E15" s="553"/>
      <c r="F15" s="553"/>
      <c r="G15" s="554"/>
      <c r="H15" s="558" t="s">
        <v>204</v>
      </c>
      <c r="I15" s="559"/>
      <c r="J15" s="559"/>
      <c r="K15" s="560"/>
      <c r="L15" s="558" t="s">
        <v>4</v>
      </c>
      <c r="M15" s="561"/>
      <c r="N15" s="562"/>
      <c r="O15" s="562"/>
      <c r="P15" s="562"/>
      <c r="Q15" s="16" t="s">
        <v>5</v>
      </c>
      <c r="R15" s="37"/>
      <c r="S15" s="28"/>
      <c r="T15" s="28"/>
      <c r="U15" s="28"/>
      <c r="V15" s="28"/>
      <c r="W15" s="28"/>
      <c r="X15" s="28"/>
      <c r="Y15" s="28"/>
      <c r="Z15" s="28"/>
      <c r="AA15" s="28"/>
      <c r="AB15" s="28"/>
      <c r="AC15" s="28"/>
      <c r="AD15" s="28"/>
      <c r="AE15" s="28"/>
      <c r="AF15" s="28"/>
      <c r="AG15" s="28"/>
      <c r="AH15" s="28"/>
      <c r="AI15" s="28"/>
    </row>
    <row r="16" spans="1:35" ht="24" customHeight="1" thickBot="1">
      <c r="A16" s="326"/>
      <c r="B16" s="550"/>
      <c r="C16" s="551"/>
      <c r="D16" s="555"/>
      <c r="E16" s="556"/>
      <c r="F16" s="556"/>
      <c r="G16" s="557"/>
      <c r="H16" s="126" t="s">
        <v>18</v>
      </c>
      <c r="I16" s="12">
        <f>IF((COUNTIF(C18:C29,"○"))=0,"",COUNTIF(C18:C29,"○"))</f>
      </c>
      <c r="J16" s="126" t="s">
        <v>44</v>
      </c>
      <c r="K16" s="114">
        <f>COUNTA(E18:E29)</f>
        <v>1</v>
      </c>
      <c r="L16" s="563" t="s">
        <v>6</v>
      </c>
      <c r="M16" s="564"/>
      <c r="N16" s="565"/>
      <c r="O16" s="565"/>
      <c r="P16" s="565"/>
      <c r="Q16" s="566"/>
      <c r="R16" s="37"/>
      <c r="S16" s="28"/>
      <c r="T16" s="28"/>
      <c r="U16" s="28"/>
      <c r="V16" s="28"/>
      <c r="W16" s="28"/>
      <c r="X16" s="28"/>
      <c r="Y16" s="28"/>
      <c r="Z16" s="28"/>
      <c r="AA16" s="28"/>
      <c r="AB16" s="28"/>
      <c r="AC16" s="28"/>
      <c r="AD16" s="28"/>
      <c r="AE16" s="28"/>
      <c r="AF16" s="28"/>
      <c r="AG16" s="28"/>
      <c r="AH16" s="28"/>
      <c r="AI16" s="28"/>
    </row>
    <row r="17" spans="1:35" ht="30.75" customHeight="1" thickBot="1">
      <c r="A17" s="326"/>
      <c r="B17" s="331"/>
      <c r="C17" s="366"/>
      <c r="D17" s="367" t="s">
        <v>7</v>
      </c>
      <c r="E17" s="357" t="s">
        <v>142</v>
      </c>
      <c r="F17" s="368" t="s">
        <v>54</v>
      </c>
      <c r="G17" s="369" t="s">
        <v>55</v>
      </c>
      <c r="H17" s="864" t="s">
        <v>173</v>
      </c>
      <c r="I17" s="865"/>
      <c r="J17" s="866"/>
      <c r="K17" s="370" t="s">
        <v>9</v>
      </c>
      <c r="L17" s="862" t="s">
        <v>319</v>
      </c>
      <c r="M17" s="863"/>
      <c r="N17" s="899" t="s">
        <v>318</v>
      </c>
      <c r="O17" s="900"/>
      <c r="P17" s="888"/>
      <c r="Q17" s="884"/>
      <c r="R17" s="37"/>
      <c r="S17" s="28"/>
      <c r="T17" s="28"/>
      <c r="U17" s="28"/>
      <c r="V17" s="28"/>
      <c r="W17" s="28"/>
      <c r="X17" s="28"/>
      <c r="Y17" s="28"/>
      <c r="Z17" s="28"/>
      <c r="AA17" s="28"/>
      <c r="AB17" s="28"/>
      <c r="AC17" s="28"/>
      <c r="AD17" s="28"/>
      <c r="AE17" s="28"/>
      <c r="AF17" s="28"/>
      <c r="AG17" s="28"/>
      <c r="AH17" s="28"/>
      <c r="AI17" s="28"/>
    </row>
    <row r="18" spans="1:35" ht="26.25" customHeight="1">
      <c r="A18" s="326" t="s">
        <v>21</v>
      </c>
      <c r="B18" s="533" t="s">
        <v>17</v>
      </c>
      <c r="C18" s="361"/>
      <c r="D18" s="333">
        <v>1</v>
      </c>
      <c r="E18" s="362">
        <v>11111111</v>
      </c>
      <c r="F18" s="363" t="str">
        <f>IF($E18="","",VLOOKUP($E18,'選手一覧'!$A$1:$L$100,2,FALSE))</f>
        <v>琵琶湖</v>
      </c>
      <c r="G18" s="364" t="str">
        <f>IF($E18="","",VLOOKUP($E18,'選手一覧'!$A$1:$L$100,3,FALSE))</f>
        <v>太郎</v>
      </c>
      <c r="H18" s="901">
        <f>IF($E18="","",VLOOKUP($E18,'選手一覧'!$A$1:$L$100,7,FALSE))</f>
        <v>36345</v>
      </c>
      <c r="I18" s="902" t="str">
        <f>IF($E18="","",VLOOKUP($E18,'選手一覧'!$A$1:$L$100,3,FALSE))</f>
        <v>太郎</v>
      </c>
      <c r="J18" s="903" t="str">
        <f>IF($E18="","",VLOOKUP($E18,'選手一覧'!$A$1:$L$100,3,FALSE))</f>
        <v>太郎</v>
      </c>
      <c r="K18" s="365">
        <f>IF(E18="","",VLOOKUP((DATEDIF(H18,DATE($M$13,4,1),"Y")),'年齢対応表'!$A$1:$B$3,2,FALSE))</f>
        <v>3</v>
      </c>
      <c r="L18" s="877"/>
      <c r="M18" s="878"/>
      <c r="N18" s="897"/>
      <c r="O18" s="898"/>
      <c r="P18" s="889"/>
      <c r="Q18" s="885"/>
      <c r="R18" s="37"/>
      <c r="S18" s="28"/>
      <c r="T18" s="28"/>
      <c r="U18" s="28"/>
      <c r="V18" s="28"/>
      <c r="W18" s="28"/>
      <c r="X18" s="28"/>
      <c r="Y18" s="28"/>
      <c r="Z18" s="28"/>
      <c r="AA18" s="28"/>
      <c r="AB18" s="28"/>
      <c r="AC18" s="28"/>
      <c r="AD18" s="28"/>
      <c r="AE18" s="28"/>
      <c r="AF18" s="28"/>
      <c r="AG18" s="28"/>
      <c r="AH18" s="28"/>
      <c r="AI18" s="28"/>
    </row>
    <row r="19" spans="1:35" ht="29.25" customHeight="1">
      <c r="A19" s="326"/>
      <c r="B19" s="534"/>
      <c r="C19" s="238"/>
      <c r="D19" s="240">
        <v>2</v>
      </c>
      <c r="E19" s="244"/>
      <c r="F19" s="245">
        <f>IF($E19="","",VLOOKUP($E19,'選手一覧'!$A$1:$L$100,2,FALSE))</f>
      </c>
      <c r="G19" s="246">
        <f>IF($E19="","",VLOOKUP($E19,'選手一覧'!$A$1:$L$100,3,FALSE))</f>
      </c>
      <c r="H19" s="536">
        <f>IF($E19="","",VLOOKUP($E19,'選手一覧'!$A$1:$L$100,7,FALSE))</f>
      </c>
      <c r="I19" s="537">
        <f>IF($E19="","",VLOOKUP($E19,'選手一覧'!$A$1:$L$100,3,FALSE))</f>
      </c>
      <c r="J19" s="538">
        <f>IF($E19="","",VLOOKUP($E19,'選手一覧'!$A$1:$L$100,3,FALSE))</f>
      </c>
      <c r="K19" s="247">
        <f>IF(E19="","",VLOOKUP((DATEDIF(H19,DATE($M$13,4,1),"Y")),'年齢対応表'!$A$1:$B$3,2,FALSE))</f>
      </c>
      <c r="L19" s="839"/>
      <c r="M19" s="840"/>
      <c r="N19" s="869"/>
      <c r="O19" s="883"/>
      <c r="P19" s="889"/>
      <c r="Q19" s="885"/>
      <c r="R19" s="37"/>
      <c r="S19" s="28"/>
      <c r="T19" s="28"/>
      <c r="U19" s="28"/>
      <c r="V19" s="28"/>
      <c r="W19" s="28"/>
      <c r="X19" s="28"/>
      <c r="Y19" s="28"/>
      <c r="Z19" s="28"/>
      <c r="AA19" s="28"/>
      <c r="AB19" s="28"/>
      <c r="AC19" s="28"/>
      <c r="AD19" s="28"/>
      <c r="AE19" s="28"/>
      <c r="AF19" s="28"/>
      <c r="AG19" s="28"/>
      <c r="AH19" s="28"/>
      <c r="AI19" s="28"/>
    </row>
    <row r="20" spans="1:35" ht="29.25" customHeight="1">
      <c r="A20" s="326"/>
      <c r="B20" s="534"/>
      <c r="C20" s="328"/>
      <c r="D20" s="329">
        <v>3</v>
      </c>
      <c r="E20" s="248"/>
      <c r="F20" s="249">
        <f>IF($E20="","",VLOOKUP($E20,'選手一覧'!$A$1:$L$100,2,FALSE))</f>
      </c>
      <c r="G20" s="250">
        <f>IF($E20="","",VLOOKUP($E20,'選手一覧'!$A$1:$L$100,3,FALSE))</f>
      </c>
      <c r="H20" s="539">
        <f>IF($E20="","",VLOOKUP($E20,'選手一覧'!$A$1:$L$100,7,FALSE))</f>
      </c>
      <c r="I20" s="540">
        <f>IF($E20="","",VLOOKUP($E20,'選手一覧'!$A$1:$L$100,3,FALSE))</f>
      </c>
      <c r="J20" s="541">
        <f>IF($E20="","",VLOOKUP($E20,'選手一覧'!$A$1:$L$100,3,FALSE))</f>
      </c>
      <c r="K20" s="251">
        <f>IF(E20="","",VLOOKUP((DATEDIF(H20,DATE($M$13,4,1),"Y")),'年齢対応表'!$A$1:$B$3,2,FALSE))</f>
      </c>
      <c r="L20" s="837"/>
      <c r="M20" s="838"/>
      <c r="N20" s="867"/>
      <c r="O20" s="887"/>
      <c r="P20" s="889"/>
      <c r="Q20" s="885"/>
      <c r="R20" s="37"/>
      <c r="S20" s="28"/>
      <c r="T20" s="28"/>
      <c r="U20" s="28"/>
      <c r="V20" s="28"/>
      <c r="W20" s="28"/>
      <c r="X20" s="28"/>
      <c r="Y20" s="28"/>
      <c r="Z20" s="28"/>
      <c r="AA20" s="28"/>
      <c r="AB20" s="28"/>
      <c r="AC20" s="28"/>
      <c r="AD20" s="28"/>
      <c r="AE20" s="28"/>
      <c r="AF20" s="28"/>
      <c r="AG20" s="28"/>
      <c r="AH20" s="28"/>
      <c r="AI20" s="28"/>
    </row>
    <row r="21" spans="1:35" ht="29.25" customHeight="1">
      <c r="A21" s="326"/>
      <c r="B21" s="534"/>
      <c r="C21" s="238"/>
      <c r="D21" s="239">
        <v>4</v>
      </c>
      <c r="E21" s="244"/>
      <c r="F21" s="245">
        <f>IF($E21="","",VLOOKUP($E21,'選手一覧'!$A$1:$L$100,2,FALSE))</f>
      </c>
      <c r="G21" s="246">
        <f>IF($E21="","",VLOOKUP($E21,'選手一覧'!$A$1:$L$100,3,FALSE))</f>
      </c>
      <c r="H21" s="536">
        <f>IF($E21="","",VLOOKUP($E21,'選手一覧'!$A$1:$L$100,7,FALSE))</f>
      </c>
      <c r="I21" s="537">
        <f>IF($E21="","",VLOOKUP($E21,'選手一覧'!$A$1:$L$100,3,FALSE))</f>
      </c>
      <c r="J21" s="538">
        <f>IF($E21="","",VLOOKUP($E21,'選手一覧'!$A$1:$L$100,3,FALSE))</f>
      </c>
      <c r="K21" s="247">
        <f>IF(E21="","",VLOOKUP((DATEDIF(H21,DATE($M$13,4,1),"Y")),'年齢対応表'!$A$1:$B$3,2,FALSE))</f>
      </c>
      <c r="L21" s="839"/>
      <c r="M21" s="840"/>
      <c r="N21" s="869"/>
      <c r="O21" s="883"/>
      <c r="P21" s="889"/>
      <c r="Q21" s="885"/>
      <c r="R21" s="37"/>
      <c r="S21" s="28"/>
      <c r="T21" s="28"/>
      <c r="U21" s="28"/>
      <c r="V21" s="28"/>
      <c r="W21" s="28"/>
      <c r="X21" s="28"/>
      <c r="Y21" s="28"/>
      <c r="Z21" s="28"/>
      <c r="AA21" s="28"/>
      <c r="AB21" s="28"/>
      <c r="AC21" s="28"/>
      <c r="AD21" s="28"/>
      <c r="AE21" s="28"/>
      <c r="AF21" s="28"/>
      <c r="AG21" s="28"/>
      <c r="AH21" s="28"/>
      <c r="AI21" s="28"/>
    </row>
    <row r="22" spans="1:35" ht="29.25" customHeight="1">
      <c r="A22" s="326"/>
      <c r="B22" s="534"/>
      <c r="C22" s="328"/>
      <c r="D22" s="330">
        <v>5</v>
      </c>
      <c r="E22" s="248"/>
      <c r="F22" s="249">
        <f>IF($E22="","",VLOOKUP($E22,'選手一覧'!$A$1:$L$100,2,FALSE))</f>
      </c>
      <c r="G22" s="250">
        <f>IF($E22="","",VLOOKUP($E22,'選手一覧'!$A$1:$L$100,3,FALSE))</f>
      </c>
      <c r="H22" s="539">
        <f>IF($E22="","",VLOOKUP($E22,'選手一覧'!$A$1:$L$100,7,FALSE))</f>
      </c>
      <c r="I22" s="540">
        <f>IF($E22="","",VLOOKUP($E22,'選手一覧'!$A$1:$L$100,3,FALSE))</f>
      </c>
      <c r="J22" s="541">
        <f>IF($E22="","",VLOOKUP($E22,'選手一覧'!$A$1:$L$100,3,FALSE))</f>
      </c>
      <c r="K22" s="251">
        <f>IF(E22="","",VLOOKUP((DATEDIF(H22,DATE($M$13,4,1),"Y")),'年齢対応表'!$A$1:$B$3,2,FALSE))</f>
      </c>
      <c r="L22" s="837"/>
      <c r="M22" s="838"/>
      <c r="N22" s="867"/>
      <c r="O22" s="868"/>
      <c r="P22" s="889"/>
      <c r="Q22" s="885"/>
      <c r="R22" s="37"/>
      <c r="S22" s="28"/>
      <c r="T22" s="28"/>
      <c r="U22" s="28"/>
      <c r="V22" s="28"/>
      <c r="W22" s="28"/>
      <c r="X22" s="28"/>
      <c r="Y22" s="28"/>
      <c r="Z22" s="28"/>
      <c r="AA22" s="28"/>
      <c r="AB22" s="28"/>
      <c r="AC22" s="28"/>
      <c r="AD22" s="28"/>
      <c r="AE22" s="28"/>
      <c r="AF22" s="28"/>
      <c r="AG22" s="28"/>
      <c r="AH22" s="28"/>
      <c r="AI22" s="28"/>
    </row>
    <row r="23" spans="1:35" ht="29.25" customHeight="1">
      <c r="A23" s="326"/>
      <c r="B23" s="534"/>
      <c r="C23" s="238"/>
      <c r="D23" s="240">
        <v>6</v>
      </c>
      <c r="E23" s="244"/>
      <c r="F23" s="245">
        <f>IF($E23="","",VLOOKUP($E23,'選手一覧'!$A$1:$L$100,2,FALSE))</f>
      </c>
      <c r="G23" s="246">
        <f>IF($E23="","",VLOOKUP($E23,'選手一覧'!$A$1:$L$100,3,FALSE))</f>
      </c>
      <c r="H23" s="536">
        <f>IF($E23="","",VLOOKUP($E23,'選手一覧'!$A$1:$L$100,7,FALSE))</f>
      </c>
      <c r="I23" s="537">
        <f>IF($E23="","",VLOOKUP($E23,'選手一覧'!$A$1:$L$100,3,FALSE))</f>
      </c>
      <c r="J23" s="538">
        <f>IF($E23="","",VLOOKUP($E23,'選手一覧'!$A$1:$L$100,3,FALSE))</f>
      </c>
      <c r="K23" s="247">
        <f>IF(E23="","",VLOOKUP((DATEDIF(H23,DATE($M$13,4,1),"Y")),'年齢対応表'!$A$1:$B$3,2,FALSE))</f>
      </c>
      <c r="L23" s="839"/>
      <c r="M23" s="840"/>
      <c r="N23" s="869"/>
      <c r="O23" s="870"/>
      <c r="P23" s="889"/>
      <c r="Q23" s="885"/>
      <c r="R23" s="37"/>
      <c r="S23" s="28"/>
      <c r="T23" s="28"/>
      <c r="U23" s="28"/>
      <c r="V23" s="28"/>
      <c r="W23" s="28"/>
      <c r="X23" s="28"/>
      <c r="Y23" s="28"/>
      <c r="Z23" s="28"/>
      <c r="AA23" s="28"/>
      <c r="AB23" s="28"/>
      <c r="AC23" s="28"/>
      <c r="AD23" s="28"/>
      <c r="AE23" s="28"/>
      <c r="AF23" s="28"/>
      <c r="AG23" s="28"/>
      <c r="AH23" s="28"/>
      <c r="AI23" s="28"/>
    </row>
    <row r="24" spans="1:35" ht="29.25" customHeight="1">
      <c r="A24" s="326"/>
      <c r="B24" s="534"/>
      <c r="C24" s="328"/>
      <c r="D24" s="330"/>
      <c r="E24" s="248"/>
      <c r="F24" s="249">
        <f>IF($E24="","",VLOOKUP($E24,'選手一覧'!$A$1:$L$100,2,FALSE))</f>
      </c>
      <c r="G24" s="250">
        <f>IF($E24="","",VLOOKUP($E24,'選手一覧'!$A$1:$L$100,3,FALSE))</f>
      </c>
      <c r="H24" s="539">
        <f>IF($E24="","",VLOOKUP($E24,'選手一覧'!$A$1:$L$100,7,FALSE))</f>
      </c>
      <c r="I24" s="540">
        <f>IF($E24="","",VLOOKUP($E24,'選手一覧'!$A$1:$L$100,3,FALSE))</f>
      </c>
      <c r="J24" s="541">
        <f>IF($E24="","",VLOOKUP($E24,'選手一覧'!$A$1:$L$100,3,FALSE))</f>
      </c>
      <c r="K24" s="251">
        <f>IF(E24="","",VLOOKUP((DATEDIF(H24,DATE($M$13,4,1),"Y")),'年齢対応表'!$A$1:$B$3,2,FALSE))</f>
      </c>
      <c r="L24" s="837"/>
      <c r="M24" s="838"/>
      <c r="N24" s="867"/>
      <c r="O24" s="868"/>
      <c r="P24" s="889"/>
      <c r="Q24" s="885"/>
      <c r="R24" s="37"/>
      <c r="S24" s="28"/>
      <c r="T24" s="28"/>
      <c r="U24" s="28"/>
      <c r="V24" s="28"/>
      <c r="W24" s="28"/>
      <c r="X24" s="28"/>
      <c r="Y24" s="28"/>
      <c r="Z24" s="28"/>
      <c r="AA24" s="28"/>
      <c r="AB24" s="28"/>
      <c r="AC24" s="28"/>
      <c r="AD24" s="28"/>
      <c r="AE24" s="28"/>
      <c r="AF24" s="28"/>
      <c r="AG24" s="28"/>
      <c r="AH24" s="28"/>
      <c r="AI24" s="28"/>
    </row>
    <row r="25" spans="1:35" ht="29.25" customHeight="1">
      <c r="A25" s="326"/>
      <c r="B25" s="534"/>
      <c r="C25" s="238"/>
      <c r="D25" s="240"/>
      <c r="E25" s="244"/>
      <c r="F25" s="245">
        <f>IF($E25="","",VLOOKUP($E25,'選手一覧'!$A$1:$L$100,2,FALSE))</f>
      </c>
      <c r="G25" s="246">
        <f>IF($E25="","",VLOOKUP($E25,'選手一覧'!$A$1:$L$100,3,FALSE))</f>
      </c>
      <c r="H25" s="536">
        <f>IF($E25="","",VLOOKUP($E25,'選手一覧'!$A$1:$L$100,7,FALSE))</f>
      </c>
      <c r="I25" s="537">
        <f>IF($E25="","",VLOOKUP($E25,'選手一覧'!$A$1:$L$100,3,FALSE))</f>
      </c>
      <c r="J25" s="538">
        <f>IF($E25="","",VLOOKUP($E25,'選手一覧'!$A$1:$L$100,3,FALSE))</f>
      </c>
      <c r="K25" s="247">
        <f>IF(E25="","",VLOOKUP((DATEDIF(H25,DATE($M$13,4,1),"Y")),'年齢対応表'!$A$1:$B$3,2,FALSE))</f>
      </c>
      <c r="L25" s="839"/>
      <c r="M25" s="840"/>
      <c r="N25" s="869"/>
      <c r="O25" s="870"/>
      <c r="P25" s="889"/>
      <c r="Q25" s="885"/>
      <c r="R25" s="37"/>
      <c r="S25" s="28"/>
      <c r="T25" s="28"/>
      <c r="U25" s="28"/>
      <c r="V25" s="28"/>
      <c r="W25" s="28"/>
      <c r="X25" s="28"/>
      <c r="Y25" s="28"/>
      <c r="Z25" s="28"/>
      <c r="AA25" s="28"/>
      <c r="AB25" s="28"/>
      <c r="AC25" s="28"/>
      <c r="AD25" s="28"/>
      <c r="AE25" s="28"/>
      <c r="AF25" s="28"/>
      <c r="AG25" s="28"/>
      <c r="AH25" s="28"/>
      <c r="AI25" s="28"/>
    </row>
    <row r="26" spans="1:35" ht="29.25" customHeight="1">
      <c r="A26" s="326"/>
      <c r="B26" s="534"/>
      <c r="C26" s="328"/>
      <c r="D26" s="330"/>
      <c r="E26" s="248"/>
      <c r="F26" s="249">
        <f>IF($E26="","",VLOOKUP($E26,'選手一覧'!$A$1:$L$100,2,FALSE))</f>
      </c>
      <c r="G26" s="250">
        <f>IF($E26="","",VLOOKUP($E26,'選手一覧'!$A$1:$L$100,3,FALSE))</f>
      </c>
      <c r="H26" s="539">
        <f>IF($E26="","",VLOOKUP($E26,'選手一覧'!$A$1:$L$100,7,FALSE))</f>
      </c>
      <c r="I26" s="540">
        <f>IF($E26="","",VLOOKUP($E26,'選手一覧'!$A$1:$L$100,3,FALSE))</f>
      </c>
      <c r="J26" s="541">
        <f>IF($E26="","",VLOOKUP($E26,'選手一覧'!$A$1:$L$100,3,FALSE))</f>
      </c>
      <c r="K26" s="251">
        <f>IF(E26="","",VLOOKUP((DATEDIF(H26,DATE($M$13,4,1),"Y")),'年齢対応表'!$A$1:$B$3,2,FALSE))</f>
      </c>
      <c r="L26" s="837"/>
      <c r="M26" s="838"/>
      <c r="N26" s="867"/>
      <c r="O26" s="868"/>
      <c r="P26" s="889"/>
      <c r="Q26" s="885"/>
      <c r="R26" s="37"/>
      <c r="S26" s="28"/>
      <c r="T26" s="28"/>
      <c r="U26" s="28"/>
      <c r="V26" s="28"/>
      <c r="W26" s="28"/>
      <c r="X26" s="28"/>
      <c r="Y26" s="28"/>
      <c r="Z26" s="28"/>
      <c r="AA26" s="28"/>
      <c r="AB26" s="28"/>
      <c r="AC26" s="28"/>
      <c r="AD26" s="28"/>
      <c r="AE26" s="28"/>
      <c r="AF26" s="28"/>
      <c r="AG26" s="28"/>
      <c r="AH26" s="28"/>
      <c r="AI26" s="28"/>
    </row>
    <row r="27" spans="1:35" ht="29.25" customHeight="1">
      <c r="A27" s="326"/>
      <c r="B27" s="534"/>
      <c r="C27" s="371"/>
      <c r="D27" s="372"/>
      <c r="E27" s="373"/>
      <c r="F27" s="374">
        <f>IF($E27="","",VLOOKUP($E27,'選手一覧'!$A$1:$L$100,2,FALSE))</f>
      </c>
      <c r="G27" s="375">
        <f>IF($E27="","",VLOOKUP($E27,'選手一覧'!$A$1:$L$100,3,FALSE))</f>
      </c>
      <c r="H27" s="536">
        <f>IF($E27="","",VLOOKUP($E27,'選手一覧'!$A$1:$L$100,7,FALSE))</f>
      </c>
      <c r="I27" s="537">
        <f>IF($E27="","",VLOOKUP($E27,'選手一覧'!$A$1:$L$100,3,FALSE))</f>
      </c>
      <c r="J27" s="538">
        <f>IF($E27="","",VLOOKUP($E27,'選手一覧'!$A$1:$L$100,3,FALSE))</f>
      </c>
      <c r="K27" s="376">
        <f>IF(E27="","",VLOOKUP((DATEDIF(H27,DATE($M$13,4,1),"Y")),'年齢対応表'!$A$1:$B$3,2,FALSE))</f>
      </c>
      <c r="L27" s="835"/>
      <c r="M27" s="836"/>
      <c r="N27" s="871"/>
      <c r="O27" s="872"/>
      <c r="P27" s="889"/>
      <c r="Q27" s="885"/>
      <c r="R27" s="37"/>
      <c r="S27" s="28"/>
      <c r="T27" s="28"/>
      <c r="U27" s="28"/>
      <c r="V27" s="28"/>
      <c r="W27" s="28"/>
      <c r="X27" s="28"/>
      <c r="Y27" s="28"/>
      <c r="Z27" s="28"/>
      <c r="AA27" s="28"/>
      <c r="AB27" s="28"/>
      <c r="AC27" s="28"/>
      <c r="AD27" s="28"/>
      <c r="AE27" s="28"/>
      <c r="AF27" s="28"/>
      <c r="AG27" s="28"/>
      <c r="AH27" s="28"/>
      <c r="AI27" s="28"/>
    </row>
    <row r="28" spans="1:35" ht="29.25" customHeight="1">
      <c r="A28" s="326"/>
      <c r="B28" s="534"/>
      <c r="C28" s="332"/>
      <c r="D28" s="333"/>
      <c r="E28" s="248"/>
      <c r="F28" s="249">
        <f>IF($E28="","",VLOOKUP($E28,'選手一覧'!$A$1:$L$100,2,FALSE))</f>
      </c>
      <c r="G28" s="250">
        <f>IF($E28="","",VLOOKUP($E28,'選手一覧'!$A$1:$L$100,3,FALSE))</f>
      </c>
      <c r="H28" s="539">
        <f>IF($E28="","",VLOOKUP($E28,'選手一覧'!$A$1:$L$100,7,FALSE))</f>
      </c>
      <c r="I28" s="540">
        <f>IF($E28="","",VLOOKUP($E28,'選手一覧'!$A$1:$L$100,3,FALSE))</f>
      </c>
      <c r="J28" s="541">
        <f>IF($E28="","",VLOOKUP($E28,'選手一覧'!$A$1:$L$100,3,FALSE))</f>
      </c>
      <c r="K28" s="251">
        <f>IF(E28="","",VLOOKUP((DATEDIF(H28,DATE($M$13,4,1),"Y")),'年齢対応表'!$A$1:$B$3,2,FALSE))</f>
      </c>
      <c r="L28" s="837"/>
      <c r="M28" s="838"/>
      <c r="N28" s="867"/>
      <c r="O28" s="868"/>
      <c r="P28" s="889"/>
      <c r="Q28" s="885"/>
      <c r="R28" s="37"/>
      <c r="S28" s="28"/>
      <c r="T28" s="28"/>
      <c r="U28" s="28"/>
      <c r="V28" s="28"/>
      <c r="W28" s="28"/>
      <c r="X28" s="28"/>
      <c r="Y28" s="28"/>
      <c r="Z28" s="28"/>
      <c r="AA28" s="28"/>
      <c r="AB28" s="28"/>
      <c r="AC28" s="28"/>
      <c r="AD28" s="28"/>
      <c r="AE28" s="28"/>
      <c r="AF28" s="28"/>
      <c r="AG28" s="28"/>
      <c r="AH28" s="28"/>
      <c r="AI28" s="28"/>
    </row>
    <row r="29" spans="1:35" ht="29.25" customHeight="1">
      <c r="A29" s="49"/>
      <c r="B29" s="534"/>
      <c r="C29" s="238"/>
      <c r="D29" s="240"/>
      <c r="E29" s="244"/>
      <c r="F29" s="245">
        <f>IF($E29="","",VLOOKUP($E29,'選手一覧'!$A$1:$L$100,2,FALSE))</f>
      </c>
      <c r="G29" s="246">
        <f>IF($E29="","",VLOOKUP($E29,'選手一覧'!$A$1:$L$100,3,FALSE))</f>
      </c>
      <c r="H29" s="536">
        <f>IF($E29="","",VLOOKUP($E29,'選手一覧'!$A$1:$L$100,7,FALSE))</f>
      </c>
      <c r="I29" s="537">
        <f>IF($E29="","",VLOOKUP($E29,'選手一覧'!$A$1:$L$100,3,FALSE))</f>
      </c>
      <c r="J29" s="538">
        <f>IF($E29="","",VLOOKUP($E29,'選手一覧'!$A$1:$L$100,3,FALSE))</f>
      </c>
      <c r="K29" s="247">
        <f>IF(E29="","",VLOOKUP((DATEDIF(H29,DATE($M$13,4,1),"Y")),'年齢対応表'!$A$1:$B$3,2,FALSE))</f>
      </c>
      <c r="L29" s="839"/>
      <c r="M29" s="840"/>
      <c r="N29" s="869"/>
      <c r="O29" s="870"/>
      <c r="P29" s="889"/>
      <c r="Q29" s="885"/>
      <c r="R29" s="28"/>
      <c r="S29" s="28"/>
      <c r="T29" s="28"/>
      <c r="U29" s="28"/>
      <c r="V29" s="28"/>
      <c r="W29" s="28"/>
      <c r="X29" s="28"/>
      <c r="Y29" s="28"/>
      <c r="Z29" s="28"/>
      <c r="AA29" s="28"/>
      <c r="AB29" s="28"/>
      <c r="AC29" s="28"/>
      <c r="AD29" s="28"/>
      <c r="AE29" s="28"/>
      <c r="AF29" s="28"/>
      <c r="AG29" s="28"/>
      <c r="AH29" s="28"/>
      <c r="AI29" s="28"/>
    </row>
    <row r="30" spans="1:35" ht="29.25" customHeight="1">
      <c r="A30" s="49"/>
      <c r="B30" s="534"/>
      <c r="C30" s="381"/>
      <c r="D30" s="382"/>
      <c r="E30" s="383"/>
      <c r="F30" s="384">
        <f>IF($E30="","",VLOOKUP($E30,'選手一覧'!$A$1:$L$100,2,FALSE))</f>
      </c>
      <c r="G30" s="385">
        <f>IF($E30="","",VLOOKUP($E30,'選手一覧'!$A$1:$L$100,3,FALSE))</f>
      </c>
      <c r="H30" s="539">
        <f>IF($E30="","",VLOOKUP($E30,'選手一覧'!$A$1:$L$100,7,FALSE))</f>
      </c>
      <c r="I30" s="540">
        <f>IF($E30="","",VLOOKUP($E30,'選手一覧'!$A$1:$L$100,3,FALSE))</f>
      </c>
      <c r="J30" s="541">
        <f>IF($E30="","",VLOOKUP($E30,'選手一覧'!$A$1:$L$100,3,FALSE))</f>
      </c>
      <c r="K30" s="386">
        <f>IF(E30="","",VLOOKUP((DATEDIF(H30,DATE($M$13,4,1),"Y")),'年齢対応表'!$A$1:$B$3,2,FALSE))</f>
      </c>
      <c r="L30" s="837"/>
      <c r="M30" s="838"/>
      <c r="N30" s="867"/>
      <c r="O30" s="868"/>
      <c r="P30" s="889"/>
      <c r="Q30" s="885"/>
      <c r="R30" s="28"/>
      <c r="S30" s="28"/>
      <c r="T30" s="28"/>
      <c r="U30" s="28"/>
      <c r="V30" s="28"/>
      <c r="W30" s="28"/>
      <c r="X30" s="28"/>
      <c r="Y30" s="28"/>
      <c r="Z30" s="28"/>
      <c r="AA30" s="28"/>
      <c r="AB30" s="28"/>
      <c r="AC30" s="28"/>
      <c r="AD30" s="28"/>
      <c r="AE30" s="28"/>
      <c r="AF30" s="28"/>
      <c r="AG30" s="28"/>
      <c r="AH30" s="28"/>
      <c r="AI30" s="28"/>
    </row>
    <row r="31" spans="1:35" ht="29.25" customHeight="1">
      <c r="A31" s="49"/>
      <c r="B31" s="534"/>
      <c r="C31" s="238"/>
      <c r="D31" s="240"/>
      <c r="E31" s="377"/>
      <c r="F31" s="378">
        <f>IF($E31="","",VLOOKUP($E31,'選手一覧'!$A$1:$L$100,2,FALSE))</f>
      </c>
      <c r="G31" s="379">
        <f>IF($E31="","",VLOOKUP($E31,'選手一覧'!$A$1:$L$100,3,FALSE))</f>
      </c>
      <c r="H31" s="536">
        <f>IF($E31="","",VLOOKUP($E31,'選手一覧'!$A$1:$L$100,7,FALSE))</f>
      </c>
      <c r="I31" s="537">
        <f>IF($E31="","",VLOOKUP($E31,'選手一覧'!$A$1:$L$100,3,FALSE))</f>
      </c>
      <c r="J31" s="538">
        <f>IF($E31="","",VLOOKUP($E31,'選手一覧'!$A$1:$L$100,3,FALSE))</f>
      </c>
      <c r="K31" s="380">
        <f>IF(E31="","",VLOOKUP((DATEDIF(H31,DATE($M$13,4,1),"Y")),'年齢対応表'!$A$1:$B$3,2,FALSE))</f>
      </c>
      <c r="L31" s="839"/>
      <c r="M31" s="840"/>
      <c r="N31" s="869"/>
      <c r="O31" s="870"/>
      <c r="P31" s="889"/>
      <c r="Q31" s="885"/>
      <c r="R31" s="28"/>
      <c r="S31" s="28"/>
      <c r="T31" s="28"/>
      <c r="U31" s="28"/>
      <c r="V31" s="28"/>
      <c r="W31" s="28"/>
      <c r="X31" s="28"/>
      <c r="Y31" s="28"/>
      <c r="Z31" s="28"/>
      <c r="AA31" s="28"/>
      <c r="AB31" s="28"/>
      <c r="AC31" s="28"/>
      <c r="AD31" s="28"/>
      <c r="AE31" s="28"/>
      <c r="AF31" s="28"/>
      <c r="AG31" s="28"/>
      <c r="AH31" s="28"/>
      <c r="AI31" s="28"/>
    </row>
    <row r="32" spans="1:35" ht="29.25" customHeight="1">
      <c r="A32" s="49"/>
      <c r="B32" s="534"/>
      <c r="C32" s="381"/>
      <c r="D32" s="382"/>
      <c r="E32" s="383"/>
      <c r="F32" s="384">
        <f>IF($E32="","",VLOOKUP($E32,'選手一覧'!$A$1:$L$100,2,FALSE))</f>
      </c>
      <c r="G32" s="385">
        <f>IF($E32="","",VLOOKUP($E32,'選手一覧'!$A$1:$L$100,3,FALSE))</f>
      </c>
      <c r="H32" s="539">
        <f>IF($E32="","",VLOOKUP($E32,'選手一覧'!$A$1:$L$100,7,FALSE))</f>
      </c>
      <c r="I32" s="540">
        <f>IF($E32="","",VLOOKUP($E32,'選手一覧'!$A$1:$L$100,3,FALSE))</f>
      </c>
      <c r="J32" s="541">
        <f>IF($E32="","",VLOOKUP($E32,'選手一覧'!$A$1:$L$100,3,FALSE))</f>
      </c>
      <c r="K32" s="386">
        <f>IF(E32="","",VLOOKUP((DATEDIF(H32,DATE($M$13,4,1),"Y")),'年齢対応表'!$A$1:$B$3,2,FALSE))</f>
      </c>
      <c r="L32" s="837"/>
      <c r="M32" s="838"/>
      <c r="N32" s="867"/>
      <c r="O32" s="868"/>
      <c r="P32" s="889"/>
      <c r="Q32" s="885"/>
      <c r="R32" s="28"/>
      <c r="S32" s="28"/>
      <c r="T32" s="28"/>
      <c r="U32" s="28"/>
      <c r="V32" s="28"/>
      <c r="W32" s="28"/>
      <c r="X32" s="28"/>
      <c r="Y32" s="28"/>
      <c r="Z32" s="28"/>
      <c r="AA32" s="28"/>
      <c r="AB32" s="28"/>
      <c r="AC32" s="28"/>
      <c r="AD32" s="28"/>
      <c r="AE32" s="28"/>
      <c r="AF32" s="28"/>
      <c r="AG32" s="28"/>
      <c r="AH32" s="28"/>
      <c r="AI32" s="28"/>
    </row>
    <row r="33" spans="1:35" ht="29.25" customHeight="1" thickBot="1">
      <c r="A33" s="49"/>
      <c r="B33" s="535"/>
      <c r="C33" s="387"/>
      <c r="D33" s="388"/>
      <c r="E33" s="389"/>
      <c r="F33" s="390">
        <f>IF($E33="","",VLOOKUP($E33,'選手一覧'!$A$1:$L$100,2,FALSE))</f>
      </c>
      <c r="G33" s="391">
        <f>IF($E33="","",VLOOKUP($E33,'選手一覧'!$A$1:$L$100,3,FALSE))</f>
      </c>
      <c r="H33" s="841">
        <f>IF($E33="","",VLOOKUP($E33,'選手一覧'!$A$1:$L$100,7,FALSE))</f>
      </c>
      <c r="I33" s="842">
        <f>IF($E33="","",VLOOKUP($E33,'選手一覧'!$A$1:$L$100,3,FALSE))</f>
      </c>
      <c r="J33" s="843">
        <f>IF($E33="","",VLOOKUP($E33,'選手一覧'!$A$1:$L$100,3,FALSE))</f>
      </c>
      <c r="K33" s="392">
        <f>IF(E33="","",VLOOKUP((DATEDIF(H33,DATE($M$13,4,1),"Y")),'年齢対応表'!$A$1:$B$3,2,FALSE))</f>
      </c>
      <c r="L33" s="895"/>
      <c r="M33" s="896"/>
      <c r="N33" s="844"/>
      <c r="O33" s="845"/>
      <c r="P33" s="890"/>
      <c r="Q33" s="886"/>
      <c r="R33" s="28"/>
      <c r="S33" s="28"/>
      <c r="T33" s="28"/>
      <c r="U33" s="28"/>
      <c r="V33" s="28"/>
      <c r="W33" s="28"/>
      <c r="X33" s="28"/>
      <c r="Y33" s="28"/>
      <c r="Z33" s="28"/>
      <c r="AA33" s="28"/>
      <c r="AB33" s="28"/>
      <c r="AC33" s="28"/>
      <c r="AD33" s="28"/>
      <c r="AE33" s="28"/>
      <c r="AF33" s="28"/>
      <c r="AG33" s="28"/>
      <c r="AH33" s="28"/>
      <c r="AI33" s="28"/>
    </row>
    <row r="34" spans="1:35" ht="8.25" customHeight="1">
      <c r="A34" s="49"/>
      <c r="D34" s="1"/>
      <c r="E34" s="1"/>
      <c r="F34" s="1"/>
      <c r="R34" s="28"/>
      <c r="S34" s="28"/>
      <c r="T34" s="28"/>
      <c r="U34" s="28"/>
      <c r="V34" s="28"/>
      <c r="W34" s="28"/>
      <c r="X34" s="28"/>
      <c r="Y34" s="28"/>
      <c r="Z34" s="28"/>
      <c r="AA34" s="28"/>
      <c r="AB34" s="28"/>
      <c r="AC34" s="28"/>
      <c r="AD34" s="28"/>
      <c r="AE34" s="28"/>
      <c r="AF34" s="28"/>
      <c r="AG34" s="28"/>
      <c r="AH34" s="28"/>
      <c r="AI34" s="28"/>
    </row>
    <row r="35" spans="1:35" ht="15" customHeight="1">
      <c r="A35" s="49"/>
      <c r="B35" s="3"/>
      <c r="C35" s="3"/>
      <c r="D35" s="1" t="s">
        <v>266</v>
      </c>
      <c r="E35" s="1"/>
      <c r="F35" s="1"/>
      <c r="G35" s="1"/>
      <c r="H35" s="1"/>
      <c r="I35" s="1"/>
      <c r="J35" s="1"/>
      <c r="K35" s="1"/>
      <c r="L35" s="1"/>
      <c r="M35" s="1"/>
      <c r="N35" s="1"/>
      <c r="O35" s="1"/>
      <c r="P35" s="1"/>
      <c r="Q35" s="1"/>
      <c r="R35" s="28"/>
      <c r="S35" s="28"/>
      <c r="T35" s="28"/>
      <c r="U35" s="28"/>
      <c r="V35" s="28"/>
      <c r="W35" s="28"/>
      <c r="X35" s="28"/>
      <c r="Y35" s="28"/>
      <c r="Z35" s="28"/>
      <c r="AA35" s="28"/>
      <c r="AB35" s="28"/>
      <c r="AC35" s="28"/>
      <c r="AD35" s="28"/>
      <c r="AE35" s="28"/>
      <c r="AF35" s="28"/>
      <c r="AG35" s="28"/>
      <c r="AH35" s="28"/>
      <c r="AI35" s="28"/>
    </row>
    <row r="36" spans="1:35" ht="13.5" customHeight="1">
      <c r="A36" s="49"/>
      <c r="B36" s="3"/>
      <c r="C36" s="3"/>
      <c r="E36" s="1"/>
      <c r="F36" s="1"/>
      <c r="J36" s="70"/>
      <c r="K36" s="241"/>
      <c r="L36" s="241"/>
      <c r="M36" s="241"/>
      <c r="N36" s="241"/>
      <c r="O36" s="241"/>
      <c r="P36" s="241"/>
      <c r="Q36" s="241"/>
      <c r="R36" s="28"/>
      <c r="S36" s="28"/>
      <c r="T36" s="28"/>
      <c r="U36" s="28"/>
      <c r="V36" s="28"/>
      <c r="W36" s="28"/>
      <c r="X36" s="28"/>
      <c r="Y36" s="28"/>
      <c r="Z36" s="28"/>
      <c r="AA36" s="28"/>
      <c r="AB36" s="28"/>
      <c r="AC36" s="28"/>
      <c r="AD36" s="28"/>
      <c r="AE36" s="28"/>
      <c r="AF36" s="28"/>
      <c r="AG36" s="28"/>
      <c r="AH36" s="28"/>
      <c r="AI36" s="28"/>
    </row>
    <row r="37" spans="1:35" ht="28.5" customHeight="1">
      <c r="A37" s="49"/>
      <c r="B37" s="3"/>
      <c r="C37" s="3"/>
      <c r="D37" s="11"/>
      <c r="E37" s="70" t="s">
        <v>11</v>
      </c>
      <c r="F37" s="11"/>
      <c r="G37" s="11"/>
      <c r="J37" s="531"/>
      <c r="K37" s="531"/>
      <c r="L37" s="531"/>
      <c r="M37" s="531"/>
      <c r="N37" s="531"/>
      <c r="O37" s="3" t="s">
        <v>12</v>
      </c>
      <c r="P37" s="3"/>
      <c r="R37" s="28"/>
      <c r="S37" s="28"/>
      <c r="T37" s="28"/>
      <c r="U37" s="28"/>
      <c r="V37" s="28"/>
      <c r="W37" s="28"/>
      <c r="X37" s="28"/>
      <c r="Y37" s="28"/>
      <c r="Z37" s="28"/>
      <c r="AA37" s="28"/>
      <c r="AB37" s="28"/>
      <c r="AC37" s="28"/>
      <c r="AD37" s="28"/>
      <c r="AE37" s="28"/>
      <c r="AF37" s="28"/>
      <c r="AG37" s="28"/>
      <c r="AH37" s="28"/>
      <c r="AI37" s="28"/>
    </row>
    <row r="38" spans="1:35" ht="28.5" customHeight="1">
      <c r="A38" s="49"/>
      <c r="E38" s="1"/>
      <c r="F38" s="1"/>
      <c r="J38" s="532"/>
      <c r="K38" s="532"/>
      <c r="L38" s="532"/>
      <c r="M38" s="532"/>
      <c r="N38" s="532"/>
      <c r="O38" s="193" t="s">
        <v>5</v>
      </c>
      <c r="P38" s="1"/>
      <c r="R38" s="28"/>
      <c r="S38" s="28"/>
      <c r="T38" s="28"/>
      <c r="U38" s="28"/>
      <c r="V38" s="28"/>
      <c r="W38" s="28"/>
      <c r="X38" s="28"/>
      <c r="Y38" s="28"/>
      <c r="Z38" s="28"/>
      <c r="AA38" s="28"/>
      <c r="AB38" s="28"/>
      <c r="AC38" s="28"/>
      <c r="AD38" s="28"/>
      <c r="AE38" s="28"/>
      <c r="AF38" s="28"/>
      <c r="AG38" s="28"/>
      <c r="AH38" s="28"/>
      <c r="AI38" s="28"/>
    </row>
    <row r="39" spans="1:35" ht="9" customHeight="1">
      <c r="A39" s="49"/>
      <c r="R39" s="28"/>
      <c r="S39" s="28"/>
      <c r="T39" s="28"/>
      <c r="U39" s="28"/>
      <c r="V39" s="28"/>
      <c r="W39" s="28"/>
      <c r="X39" s="28"/>
      <c r="Y39" s="28"/>
      <c r="Z39" s="28"/>
      <c r="AA39" s="28"/>
      <c r="AB39" s="28"/>
      <c r="AC39" s="28"/>
      <c r="AD39" s="28"/>
      <c r="AE39" s="28"/>
      <c r="AF39" s="28"/>
      <c r="AG39" s="28"/>
      <c r="AH39" s="28"/>
      <c r="AI39" s="28"/>
    </row>
    <row r="40" spans="1:36" ht="13.5">
      <c r="A40" s="28"/>
      <c r="B40" s="28"/>
      <c r="C40" s="28"/>
      <c r="D40" s="30"/>
      <c r="E40" s="30"/>
      <c r="F40" s="30"/>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row>
    <row r="41" spans="1:36" ht="13.5">
      <c r="A41" s="28"/>
      <c r="B41" s="28"/>
      <c r="C41" s="28"/>
      <c r="D41" s="30"/>
      <c r="E41" s="30"/>
      <c r="F41" s="30"/>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row>
    <row r="42" spans="1:36" ht="13.5">
      <c r="A42" s="28"/>
      <c r="B42" s="28"/>
      <c r="C42" s="28"/>
      <c r="D42" s="30"/>
      <c r="E42" s="30"/>
      <c r="F42" s="30"/>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row>
    <row r="43" spans="1:36" ht="13.5">
      <c r="A43" s="28"/>
      <c r="B43" s="28"/>
      <c r="C43" s="28"/>
      <c r="D43" s="30"/>
      <c r="E43" s="30"/>
      <c r="F43" s="30"/>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row>
    <row r="44" spans="1:36" ht="13.5">
      <c r="A44" s="28"/>
      <c r="B44" s="28"/>
      <c r="C44" s="28"/>
      <c r="D44" s="30"/>
      <c r="E44" s="30"/>
      <c r="F44" s="30"/>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row>
    <row r="45" spans="1:36" ht="13.5">
      <c r="A45" s="28"/>
      <c r="B45" s="28"/>
      <c r="C45" s="28"/>
      <c r="D45" s="30"/>
      <c r="E45" s="30"/>
      <c r="F45" s="30"/>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row>
    <row r="46" spans="1:36" ht="13.5">
      <c r="A46" s="28"/>
      <c r="B46" s="28"/>
      <c r="C46" s="28"/>
      <c r="D46" s="30"/>
      <c r="E46" s="30"/>
      <c r="F46" s="30"/>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row>
    <row r="47" spans="1:36" ht="13.5">
      <c r="A47" s="28"/>
      <c r="B47" s="28"/>
      <c r="C47" s="28"/>
      <c r="D47" s="30"/>
      <c r="E47" s="30"/>
      <c r="F47" s="30"/>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row>
    <row r="48" spans="1:36" ht="13.5">
      <c r="A48" s="28"/>
      <c r="B48" s="28"/>
      <c r="C48" s="28"/>
      <c r="D48" s="29"/>
      <c r="E48" s="29"/>
      <c r="F48" s="29"/>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row>
    <row r="49" spans="1:36" ht="13.5">
      <c r="A49" s="28"/>
      <c r="B49" s="28"/>
      <c r="C49" s="28"/>
      <c r="D49" s="29"/>
      <c r="E49" s="29"/>
      <c r="F49" s="29"/>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row>
    <row r="50" spans="1:36" ht="13.5">
      <c r="A50" s="28"/>
      <c r="B50" s="28"/>
      <c r="C50" s="28"/>
      <c r="D50" s="29"/>
      <c r="E50" s="29"/>
      <c r="F50" s="29"/>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row>
    <row r="51" spans="1:36" ht="13.5">
      <c r="A51" s="28"/>
      <c r="B51" s="28"/>
      <c r="C51" s="28"/>
      <c r="D51" s="29"/>
      <c r="E51" s="29"/>
      <c r="F51" s="29"/>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row>
    <row r="52" spans="1:36" ht="13.5">
      <c r="A52" s="28"/>
      <c r="B52" s="28"/>
      <c r="C52" s="28"/>
      <c r="D52" s="29"/>
      <c r="E52" s="29"/>
      <c r="F52" s="29"/>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row>
    <row r="53" spans="1:36" ht="13.5">
      <c r="A53" s="28"/>
      <c r="B53" s="28"/>
      <c r="C53" s="28"/>
      <c r="D53" s="29"/>
      <c r="E53" s="29"/>
      <c r="F53" s="29"/>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row>
    <row r="54" spans="1:36" ht="13.5">
      <c r="A54" s="28"/>
      <c r="B54" s="28"/>
      <c r="C54" s="28"/>
      <c r="D54" s="29"/>
      <c r="E54" s="29"/>
      <c r="F54" s="29"/>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row>
    <row r="55" spans="1:36" ht="13.5">
      <c r="A55" s="28"/>
      <c r="B55" s="28"/>
      <c r="C55" s="28"/>
      <c r="D55" s="29"/>
      <c r="E55" s="29"/>
      <c r="F55" s="29"/>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row>
    <row r="56" spans="1:36" ht="13.5">
      <c r="A56" s="28"/>
      <c r="B56" s="28"/>
      <c r="C56" s="28"/>
      <c r="D56" s="29"/>
      <c r="E56" s="29"/>
      <c r="F56" s="29"/>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row>
    <row r="57" spans="1:36" ht="13.5">
      <c r="A57" s="28"/>
      <c r="B57" s="28"/>
      <c r="C57" s="28"/>
      <c r="D57" s="29"/>
      <c r="E57" s="29"/>
      <c r="F57" s="29"/>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row>
    <row r="58" spans="1:36" ht="13.5">
      <c r="A58" s="28"/>
      <c r="B58" s="28"/>
      <c r="C58" s="28"/>
      <c r="D58" s="29"/>
      <c r="E58" s="29"/>
      <c r="F58" s="29"/>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row>
    <row r="59" spans="1:36" ht="13.5">
      <c r="A59" s="28"/>
      <c r="B59" s="28"/>
      <c r="C59" s="28"/>
      <c r="D59" s="29"/>
      <c r="E59" s="29"/>
      <c r="F59" s="29"/>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row>
    <row r="60" spans="1:36" ht="13.5">
      <c r="A60" s="28"/>
      <c r="B60" s="28"/>
      <c r="C60" s="28"/>
      <c r="D60" s="29"/>
      <c r="E60" s="29"/>
      <c r="F60" s="29"/>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row>
    <row r="61" spans="1:36" ht="13.5">
      <c r="A61" s="28"/>
      <c r="B61" s="28"/>
      <c r="C61" s="28"/>
      <c r="D61" s="29"/>
      <c r="E61" s="29"/>
      <c r="F61" s="29"/>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row>
    <row r="62" spans="1:36" ht="13.5">
      <c r="A62" s="28"/>
      <c r="B62" s="28"/>
      <c r="C62" s="28"/>
      <c r="D62" s="29"/>
      <c r="E62" s="29"/>
      <c r="F62" s="29"/>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row>
    <row r="63" spans="1:36" ht="13.5">
      <c r="A63" s="28"/>
      <c r="B63" s="28"/>
      <c r="C63" s="28"/>
      <c r="D63" s="29"/>
      <c r="E63" s="29"/>
      <c r="F63" s="29"/>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row>
    <row r="64" spans="1:36" ht="13.5">
      <c r="A64" s="28"/>
      <c r="B64" s="28"/>
      <c r="C64" s="28"/>
      <c r="D64" s="29"/>
      <c r="E64" s="29"/>
      <c r="F64" s="29"/>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row>
    <row r="65" spans="1:36" ht="13.5">
      <c r="A65" s="28"/>
      <c r="B65" s="28"/>
      <c r="C65" s="28"/>
      <c r="D65" s="29"/>
      <c r="E65" s="29"/>
      <c r="F65" s="29"/>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row>
    <row r="66" spans="1:36" ht="13.5">
      <c r="A66" s="28"/>
      <c r="B66" s="28"/>
      <c r="C66" s="28"/>
      <c r="D66" s="29"/>
      <c r="E66" s="29"/>
      <c r="F66" s="29"/>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row>
    <row r="67" spans="1:36" ht="13.5">
      <c r="A67" s="28"/>
      <c r="B67" s="28"/>
      <c r="C67" s="28"/>
      <c r="D67" s="29"/>
      <c r="E67" s="29"/>
      <c r="F67" s="29"/>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row>
    <row r="68" spans="1:36" ht="13.5">
      <c r="A68" s="28"/>
      <c r="B68" s="28"/>
      <c r="C68" s="28"/>
      <c r="D68" s="29"/>
      <c r="E68" s="29"/>
      <c r="F68" s="29"/>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row>
    <row r="69" spans="1:36" ht="13.5">
      <c r="A69" s="28"/>
      <c r="B69" s="28"/>
      <c r="C69" s="28"/>
      <c r="D69" s="29"/>
      <c r="E69" s="29"/>
      <c r="F69" s="29"/>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row>
    <row r="70" spans="1:36" ht="13.5">
      <c r="A70" s="28"/>
      <c r="B70" s="28"/>
      <c r="C70" s="28"/>
      <c r="D70" s="29"/>
      <c r="E70" s="29"/>
      <c r="F70" s="29"/>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row>
    <row r="71" spans="1:36" ht="13.5">
      <c r="A71" s="28"/>
      <c r="B71" s="28"/>
      <c r="C71" s="28"/>
      <c r="D71" s="29"/>
      <c r="E71" s="29"/>
      <c r="F71" s="29"/>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row>
    <row r="72" spans="1:36" ht="13.5">
      <c r="A72" s="28"/>
      <c r="B72" s="28"/>
      <c r="C72" s="28"/>
      <c r="D72" s="29"/>
      <c r="E72" s="29"/>
      <c r="F72" s="29"/>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row>
    <row r="73" spans="1:36" ht="13.5">
      <c r="A73" s="28"/>
      <c r="B73" s="28"/>
      <c r="C73" s="28"/>
      <c r="D73" s="29"/>
      <c r="E73" s="29"/>
      <c r="F73" s="29"/>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row>
    <row r="74" spans="1:36" ht="13.5">
      <c r="A74" s="28"/>
      <c r="B74" s="28"/>
      <c r="C74" s="28"/>
      <c r="D74" s="29"/>
      <c r="E74" s="29"/>
      <c r="F74" s="29"/>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row>
    <row r="75" spans="1:36" ht="13.5">
      <c r="A75" s="28"/>
      <c r="B75" s="28"/>
      <c r="C75" s="28"/>
      <c r="D75" s="29"/>
      <c r="E75" s="29"/>
      <c r="F75" s="29"/>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row>
    <row r="76" spans="1:36" ht="13.5">
      <c r="A76" s="28"/>
      <c r="B76" s="28"/>
      <c r="C76" s="28"/>
      <c r="D76" s="29"/>
      <c r="E76" s="29"/>
      <c r="F76" s="29"/>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row>
    <row r="77" spans="1:36" ht="13.5">
      <c r="A77" s="28"/>
      <c r="B77" s="28"/>
      <c r="C77" s="28"/>
      <c r="D77" s="29"/>
      <c r="E77" s="29"/>
      <c r="F77" s="29"/>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row>
    <row r="78" spans="1:36" ht="13.5">
      <c r="A78" s="28"/>
      <c r="B78" s="28"/>
      <c r="C78" s="28"/>
      <c r="D78" s="29"/>
      <c r="E78" s="29"/>
      <c r="F78" s="29"/>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row>
    <row r="79" spans="1:36" ht="13.5">
      <c r="A79" s="28"/>
      <c r="B79" s="28"/>
      <c r="C79" s="28"/>
      <c r="D79" s="29"/>
      <c r="E79" s="29"/>
      <c r="F79" s="29"/>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row>
    <row r="80" spans="1:36" ht="13.5">
      <c r="A80" s="28"/>
      <c r="B80" s="28"/>
      <c r="C80" s="28"/>
      <c r="D80" s="29"/>
      <c r="E80" s="29"/>
      <c r="F80" s="29"/>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row>
    <row r="81" spans="1:36" ht="13.5">
      <c r="A81" s="28"/>
      <c r="B81" s="28"/>
      <c r="C81" s="28"/>
      <c r="D81" s="29"/>
      <c r="E81" s="29"/>
      <c r="F81" s="29"/>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row>
    <row r="82" spans="1:36" ht="13.5">
      <c r="A82" s="28"/>
      <c r="B82" s="28"/>
      <c r="C82" s="28"/>
      <c r="D82" s="29"/>
      <c r="E82" s="29"/>
      <c r="F82" s="29"/>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row>
    <row r="83" spans="1:36" ht="13.5">
      <c r="A83" s="28"/>
      <c r="B83" s="28"/>
      <c r="C83" s="28"/>
      <c r="D83" s="29"/>
      <c r="E83" s="29"/>
      <c r="F83" s="29"/>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row>
    <row r="84" spans="1:36" ht="13.5">
      <c r="A84" s="28"/>
      <c r="B84" s="28"/>
      <c r="C84" s="28"/>
      <c r="D84" s="29"/>
      <c r="E84" s="29"/>
      <c r="F84" s="29"/>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row>
    <row r="85" spans="1:36" ht="13.5">
      <c r="A85" s="28"/>
      <c r="B85" s="28"/>
      <c r="C85" s="28"/>
      <c r="D85" s="29"/>
      <c r="E85" s="29"/>
      <c r="F85" s="29"/>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row>
    <row r="86" spans="1:36" ht="13.5">
      <c r="A86" s="28"/>
      <c r="B86" s="28"/>
      <c r="C86" s="28"/>
      <c r="D86" s="29"/>
      <c r="E86" s="29"/>
      <c r="F86" s="29"/>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row>
    <row r="87" spans="1:36" ht="13.5">
      <c r="A87" s="28"/>
      <c r="B87" s="28"/>
      <c r="C87" s="28"/>
      <c r="D87" s="29"/>
      <c r="E87" s="29"/>
      <c r="F87" s="29"/>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row>
    <row r="88" spans="1:36" ht="13.5">
      <c r="A88" s="28"/>
      <c r="B88" s="28"/>
      <c r="C88" s="28"/>
      <c r="D88" s="29"/>
      <c r="E88" s="29"/>
      <c r="F88" s="29"/>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row>
    <row r="89" spans="1:36" ht="13.5">
      <c r="A89" s="28"/>
      <c r="B89" s="28"/>
      <c r="C89" s="28"/>
      <c r="D89" s="29"/>
      <c r="E89" s="29"/>
      <c r="F89" s="29"/>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row>
    <row r="90" spans="1:36" ht="13.5">
      <c r="A90" s="28"/>
      <c r="B90" s="28"/>
      <c r="C90" s="28"/>
      <c r="D90" s="29"/>
      <c r="E90" s="29"/>
      <c r="F90" s="29"/>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row>
    <row r="91" spans="1:36" ht="13.5">
      <c r="A91" s="28"/>
      <c r="B91" s="28"/>
      <c r="C91" s="28"/>
      <c r="D91" s="29"/>
      <c r="E91" s="29"/>
      <c r="F91" s="29"/>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row>
  </sheetData>
  <sheetProtection selectLockedCells="1"/>
  <mergeCells count="78">
    <mergeCell ref="J4:K4"/>
    <mergeCell ref="L25:M25"/>
    <mergeCell ref="B18:B33"/>
    <mergeCell ref="H31:J31"/>
    <mergeCell ref="H32:J32"/>
    <mergeCell ref="L22:M22"/>
    <mergeCell ref="H30:J30"/>
    <mergeCell ref="H15:K15"/>
    <mergeCell ref="H20:J20"/>
    <mergeCell ref="H21:J21"/>
    <mergeCell ref="L13:L14"/>
    <mergeCell ref="N25:O25"/>
    <mergeCell ref="H29:J29"/>
    <mergeCell ref="N15:P15"/>
    <mergeCell ref="L33:M33"/>
    <mergeCell ref="N18:O18"/>
    <mergeCell ref="N17:O17"/>
    <mergeCell ref="H18:J18"/>
    <mergeCell ref="H19:J19"/>
    <mergeCell ref="Q17:Q33"/>
    <mergeCell ref="N20:O20"/>
    <mergeCell ref="N28:O28"/>
    <mergeCell ref="N30:O30"/>
    <mergeCell ref="N31:O31"/>
    <mergeCell ref="N22:O22"/>
    <mergeCell ref="N26:O26"/>
    <mergeCell ref="P17:P33"/>
    <mergeCell ref="N24:O24"/>
    <mergeCell ref="H26:J26"/>
    <mergeCell ref="N19:O19"/>
    <mergeCell ref="L19:M19"/>
    <mergeCell ref="L23:M23"/>
    <mergeCell ref="L24:M24"/>
    <mergeCell ref="H27:J27"/>
    <mergeCell ref="N21:O21"/>
    <mergeCell ref="N23:O23"/>
    <mergeCell ref="H25:J25"/>
    <mergeCell ref="H22:J22"/>
    <mergeCell ref="N32:O32"/>
    <mergeCell ref="N29:O29"/>
    <mergeCell ref="N27:O27"/>
    <mergeCell ref="E7:L7"/>
    <mergeCell ref="E8:L8"/>
    <mergeCell ref="E9:L9"/>
    <mergeCell ref="L15:M15"/>
    <mergeCell ref="L20:M20"/>
    <mergeCell ref="L21:M21"/>
    <mergeCell ref="L18:M18"/>
    <mergeCell ref="H23:J23"/>
    <mergeCell ref="H28:J28"/>
    <mergeCell ref="O2:Q2"/>
    <mergeCell ref="E4:F4"/>
    <mergeCell ref="H4:I4"/>
    <mergeCell ref="J13:K14"/>
    <mergeCell ref="L17:M17"/>
    <mergeCell ref="H17:J17"/>
    <mergeCell ref="L26:M26"/>
    <mergeCell ref="H24:J24"/>
    <mergeCell ref="B15:C16"/>
    <mergeCell ref="N16:Q16"/>
    <mergeCell ref="B2:E2"/>
    <mergeCell ref="P13:Q14"/>
    <mergeCell ref="B13:C14"/>
    <mergeCell ref="M13:N14"/>
    <mergeCell ref="L16:M16"/>
    <mergeCell ref="D15:G16"/>
    <mergeCell ref="D13:I14"/>
    <mergeCell ref="O13:O14"/>
    <mergeCell ref="J37:N37"/>
    <mergeCell ref="J38:N38"/>
    <mergeCell ref="L27:M27"/>
    <mergeCell ref="L32:M32"/>
    <mergeCell ref="L31:M31"/>
    <mergeCell ref="L30:M30"/>
    <mergeCell ref="L28:M28"/>
    <mergeCell ref="H33:J33"/>
    <mergeCell ref="N33:O33"/>
    <mergeCell ref="L29:M29"/>
  </mergeCells>
  <dataValidations count="2">
    <dataValidation type="list" allowBlank="1" showInputMessage="1" showErrorMessage="1" sqref="P13">
      <formula1>$A$2:$A$4</formula1>
    </dataValidation>
    <dataValidation type="list" allowBlank="1" showInputMessage="1" showErrorMessage="1" sqref="C19:C33">
      <formula1>$A$6:$A$7</formula1>
    </dataValidation>
  </dataValidations>
  <printOptions horizontalCentered="1" verticalCentered="1"/>
  <pageMargins left="0.4724409448818898" right="0.4724409448818898" top="0.43" bottom="0.33" header="0.31496062992125984" footer="0.31496062992125984"/>
  <pageSetup blackAndWhite="1" horizontalDpi="600" verticalDpi="600" orientation="portrait" paperSize="9" r:id="rId1"/>
  <ignoredErrors>
    <ignoredError sqref="F18:K19 F20:K33" unlockedFormula="1"/>
  </ignoredErrors>
</worksheet>
</file>

<file path=xl/worksheets/sheet16.xml><?xml version="1.0" encoding="utf-8"?>
<worksheet xmlns="http://schemas.openxmlformats.org/spreadsheetml/2006/main" xmlns:r="http://schemas.openxmlformats.org/officeDocument/2006/relationships">
  <sheetPr codeName="Sheet9">
    <pageSetUpPr fitToPage="1"/>
  </sheetPr>
  <dimension ref="A1:AK100"/>
  <sheetViews>
    <sheetView showGridLines="0" zoomScaleSheetLayoutView="100" zoomScalePageLayoutView="0" workbookViewId="0" topLeftCell="A1">
      <selection activeCell="T11" sqref="T11"/>
    </sheetView>
  </sheetViews>
  <sheetFormatPr defaultColWidth="9.00390625" defaultRowHeight="13.5"/>
  <cols>
    <col min="1" max="1" width="1.12109375" style="327" customWidth="1"/>
    <col min="2" max="2" width="3.75390625" style="0" customWidth="1"/>
    <col min="3" max="3" width="4.00390625" style="0" customWidth="1"/>
    <col min="4" max="4" width="3.50390625" style="2" customWidth="1"/>
    <col min="5" max="5" width="3.00390625" style="2" customWidth="1"/>
    <col min="6" max="6" width="10.625" style="2" customWidth="1"/>
    <col min="7" max="7" width="7.75390625" style="2" customWidth="1"/>
    <col min="8" max="8" width="7.75390625" style="0" customWidth="1"/>
    <col min="9" max="11" width="3.75390625" style="0" customWidth="1"/>
    <col min="12" max="12" width="3.875" style="0" customWidth="1"/>
    <col min="13" max="13" width="3.50390625" style="0" customWidth="1"/>
    <col min="14" max="14" width="9.00390625" style="0" customWidth="1"/>
    <col min="15" max="15" width="3.50390625" style="0" customWidth="1"/>
    <col min="16" max="16" width="9.00390625" style="0" customWidth="1"/>
    <col min="17" max="17" width="5.25390625" style="0" customWidth="1"/>
    <col min="18" max="18" width="4.25390625" style="0" customWidth="1"/>
    <col min="19" max="19" width="5.00390625" style="0" customWidth="1"/>
    <col min="20" max="20" width="7.125" style="0" customWidth="1"/>
    <col min="21" max="21" width="9.00390625" style="0" customWidth="1"/>
    <col min="22" max="22" width="11.50390625" style="0" customWidth="1"/>
    <col min="23" max="23" width="11.25390625" style="0" customWidth="1"/>
    <col min="24" max="24" width="15.125" style="0" customWidth="1"/>
  </cols>
  <sheetData>
    <row r="1" spans="1:37" ht="5.25" customHeight="1" thickBot="1">
      <c r="A1" s="326"/>
      <c r="B1" s="49"/>
      <c r="C1" s="49"/>
      <c r="D1" s="50"/>
      <c r="E1" s="50"/>
      <c r="F1" s="50"/>
      <c r="G1" s="50"/>
      <c r="H1" s="49"/>
      <c r="I1" s="49"/>
      <c r="J1" s="49"/>
      <c r="K1" s="49"/>
      <c r="L1" s="49"/>
      <c r="M1" s="49"/>
      <c r="N1" s="49"/>
      <c r="O1" s="49"/>
      <c r="P1" s="49"/>
      <c r="Q1" s="49"/>
      <c r="R1" s="49"/>
      <c r="S1" s="28"/>
      <c r="T1" s="28"/>
      <c r="U1" s="28"/>
      <c r="V1" s="28"/>
      <c r="W1" s="28"/>
      <c r="X1" s="28"/>
      <c r="Y1" s="28"/>
      <c r="Z1" s="28"/>
      <c r="AA1" s="28"/>
      <c r="AB1" s="28"/>
      <c r="AC1" s="28"/>
      <c r="AD1" s="28"/>
      <c r="AE1" s="28"/>
      <c r="AF1" s="28"/>
      <c r="AG1" s="28"/>
      <c r="AH1" s="28"/>
      <c r="AI1" s="28"/>
      <c r="AJ1" s="28"/>
      <c r="AK1" s="28"/>
    </row>
    <row r="2" spans="1:37" ht="24" customHeight="1" thickBot="1">
      <c r="A2" s="326"/>
      <c r="B2" s="574" t="s">
        <v>308</v>
      </c>
      <c r="C2" s="575"/>
      <c r="D2" s="575"/>
      <c r="E2" s="576"/>
      <c r="F2" s="276"/>
      <c r="G2" s="276"/>
      <c r="H2" s="276"/>
      <c r="I2" s="276"/>
      <c r="J2" s="276"/>
      <c r="K2" s="276"/>
      <c r="L2" s="276"/>
      <c r="N2" s="359"/>
      <c r="P2" s="569">
        <f ca="1">TODAY()</f>
        <v>43144</v>
      </c>
      <c r="Q2" s="569"/>
      <c r="R2" s="569"/>
      <c r="S2" s="32"/>
      <c r="T2" s="400" t="s">
        <v>306</v>
      </c>
      <c r="U2" s="28"/>
      <c r="V2" s="28"/>
      <c r="W2" s="28"/>
      <c r="X2" s="28"/>
      <c r="Y2" s="28"/>
      <c r="Z2" s="28"/>
      <c r="AA2" s="28"/>
      <c r="AB2" s="28"/>
      <c r="AC2" s="28"/>
      <c r="AD2" s="28"/>
      <c r="AE2" s="28"/>
      <c r="AF2" s="28"/>
      <c r="AG2" s="28"/>
      <c r="AH2" s="28"/>
      <c r="AI2" s="28"/>
      <c r="AJ2" s="28"/>
      <c r="AK2" s="28"/>
    </row>
    <row r="3" spans="1:37" ht="21.75" customHeight="1">
      <c r="A3" s="326" t="s">
        <v>116</v>
      </c>
      <c r="B3" s="276"/>
      <c r="C3" s="276"/>
      <c r="D3" s="276"/>
      <c r="E3" s="359" t="s">
        <v>278</v>
      </c>
      <c r="F3" s="276"/>
      <c r="G3" s="276"/>
      <c r="H3" s="276"/>
      <c r="I3" s="276"/>
      <c r="J3" s="276"/>
      <c r="K3" s="276"/>
      <c r="L3" s="276"/>
      <c r="M3" s="395"/>
      <c r="N3" s="394"/>
      <c r="O3" s="394"/>
      <c r="P3" s="394"/>
      <c r="Q3" s="394"/>
      <c r="S3" s="33"/>
      <c r="T3" s="400" t="s">
        <v>307</v>
      </c>
      <c r="U3" s="28"/>
      <c r="V3" s="28"/>
      <c r="W3" s="28"/>
      <c r="X3" s="28"/>
      <c r="Y3" s="28"/>
      <c r="Z3" s="28"/>
      <c r="AA3" s="28"/>
      <c r="AB3" s="28"/>
      <c r="AC3" s="28"/>
      <c r="AD3" s="28"/>
      <c r="AE3" s="28"/>
      <c r="AF3" s="28"/>
      <c r="AG3" s="28"/>
      <c r="AH3" s="28"/>
      <c r="AI3" s="28"/>
      <c r="AJ3" s="28"/>
      <c r="AK3" s="28"/>
    </row>
    <row r="4" spans="1:37" ht="24" customHeight="1">
      <c r="A4" s="326" t="s">
        <v>117</v>
      </c>
      <c r="B4" s="276"/>
      <c r="D4" s="394"/>
      <c r="E4" s="570"/>
      <c r="F4" s="570"/>
      <c r="G4" s="393" t="s">
        <v>14</v>
      </c>
      <c r="H4" s="570"/>
      <c r="I4" s="570"/>
      <c r="J4" s="570" t="s">
        <v>279</v>
      </c>
      <c r="K4" s="570"/>
      <c r="L4" s="276"/>
      <c r="M4" s="276"/>
      <c r="N4" s="394"/>
      <c r="O4" s="394"/>
      <c r="P4" s="394"/>
      <c r="Q4" s="394"/>
      <c r="S4" s="33"/>
      <c r="T4" s="33"/>
      <c r="U4" s="28"/>
      <c r="V4" s="28"/>
      <c r="W4" s="28"/>
      <c r="X4" s="28"/>
      <c r="Y4" s="28"/>
      <c r="Z4" s="28"/>
      <c r="AA4" s="28"/>
      <c r="AB4" s="28"/>
      <c r="AC4" s="28"/>
      <c r="AD4" s="28"/>
      <c r="AE4" s="28"/>
      <c r="AF4" s="28"/>
      <c r="AG4" s="28"/>
      <c r="AH4" s="28"/>
      <c r="AI4" s="28"/>
      <c r="AJ4" s="28"/>
      <c r="AK4" s="28"/>
    </row>
    <row r="5" spans="1:37" ht="13.5" customHeight="1">
      <c r="A5" s="326"/>
      <c r="B5" s="276"/>
      <c r="C5" s="276"/>
      <c r="D5" s="276"/>
      <c r="E5" s="276"/>
      <c r="F5" s="276"/>
      <c r="G5" s="276"/>
      <c r="H5" s="276"/>
      <c r="I5" s="276"/>
      <c r="J5" s="276"/>
      <c r="K5" s="276"/>
      <c r="L5" s="276"/>
      <c r="M5" s="276"/>
      <c r="N5" s="276"/>
      <c r="O5" s="276"/>
      <c r="P5" s="276"/>
      <c r="Q5" s="276"/>
      <c r="R5" s="276"/>
      <c r="S5" s="34"/>
      <c r="T5" s="35"/>
      <c r="U5" s="36"/>
      <c r="V5" s="28"/>
      <c r="W5" s="28"/>
      <c r="X5" s="28"/>
      <c r="Y5" s="28"/>
      <c r="Z5" s="28"/>
      <c r="AA5" s="28"/>
      <c r="AB5" s="28"/>
      <c r="AC5" s="28"/>
      <c r="AD5" s="28"/>
      <c r="AE5" s="28"/>
      <c r="AF5" s="28"/>
      <c r="AG5" s="28"/>
      <c r="AH5" s="28"/>
      <c r="AI5" s="28"/>
      <c r="AJ5" s="28"/>
      <c r="AK5" s="28"/>
    </row>
    <row r="6" spans="1:37" ht="18.75" customHeight="1" thickBot="1">
      <c r="A6" s="326" t="s">
        <v>21</v>
      </c>
      <c r="B6" s="83" t="s">
        <v>69</v>
      </c>
      <c r="C6" s="5"/>
      <c r="D6" s="5"/>
      <c r="E6" s="5"/>
      <c r="F6" s="5"/>
      <c r="G6" s="5"/>
      <c r="H6" s="5"/>
      <c r="I6" s="5"/>
      <c r="J6" s="4"/>
      <c r="K6" s="5"/>
      <c r="L6" s="5"/>
      <c r="M6" s="5"/>
      <c r="N6" s="5"/>
      <c r="O6" s="5"/>
      <c r="P6" s="5"/>
      <c r="Q6" s="5"/>
      <c r="R6" s="4"/>
      <c r="S6" s="37"/>
      <c r="T6" s="37"/>
      <c r="U6" s="28"/>
      <c r="V6" s="28"/>
      <c r="W6" s="28"/>
      <c r="X6" s="28"/>
      <c r="Y6" s="28"/>
      <c r="Z6" s="28"/>
      <c r="AA6" s="28"/>
      <c r="AB6" s="28"/>
      <c r="AC6" s="28"/>
      <c r="AD6" s="28"/>
      <c r="AE6" s="28"/>
      <c r="AF6" s="28"/>
      <c r="AG6" s="28"/>
      <c r="AH6" s="28"/>
      <c r="AI6" s="28"/>
      <c r="AJ6" s="28"/>
      <c r="AK6" s="28"/>
    </row>
    <row r="7" spans="1:37" ht="20.25" customHeight="1" thickBot="1">
      <c r="A7" s="326"/>
      <c r="B7" s="740"/>
      <c r="C7" s="741"/>
      <c r="D7" s="741"/>
      <c r="E7" s="741"/>
      <c r="F7" s="741"/>
      <c r="G7" s="741"/>
      <c r="H7" s="741"/>
      <c r="I7" s="741"/>
      <c r="J7" s="741"/>
      <c r="K7" s="741"/>
      <c r="L7" s="741"/>
      <c r="M7" s="742"/>
      <c r="N7" s="220" t="s">
        <v>143</v>
      </c>
      <c r="O7" s="743"/>
      <c r="P7" s="744"/>
      <c r="R7" s="4"/>
      <c r="S7" s="37"/>
      <c r="T7" s="37"/>
      <c r="U7" s="28"/>
      <c r="V7" s="28"/>
      <c r="W7" s="28"/>
      <c r="X7" s="28"/>
      <c r="Y7" s="28"/>
      <c r="Z7" s="28"/>
      <c r="AA7" s="28"/>
      <c r="AB7" s="28"/>
      <c r="AC7" s="28"/>
      <c r="AD7" s="28"/>
      <c r="AE7" s="28"/>
      <c r="AF7" s="28"/>
      <c r="AG7" s="28"/>
      <c r="AH7" s="28"/>
      <c r="AI7" s="28"/>
      <c r="AJ7" s="28"/>
      <c r="AK7" s="28"/>
    </row>
    <row r="8" spans="1:37" ht="14.25" customHeight="1">
      <c r="A8" s="326"/>
      <c r="B8" s="105"/>
      <c r="C8" s="105"/>
      <c r="D8" s="105"/>
      <c r="E8" s="105"/>
      <c r="F8" s="105"/>
      <c r="G8" s="105"/>
      <c r="H8" s="105"/>
      <c r="I8" s="105"/>
      <c r="J8" s="105"/>
      <c r="K8" s="105"/>
      <c r="L8" s="105"/>
      <c r="M8" s="105"/>
      <c r="Q8" s="4"/>
      <c r="R8" s="4"/>
      <c r="S8" s="37"/>
      <c r="T8" s="71"/>
      <c r="U8" s="28"/>
      <c r="V8" s="28"/>
      <c r="W8" s="28"/>
      <c r="X8" s="28"/>
      <c r="Y8" s="28"/>
      <c r="Z8" s="28"/>
      <c r="AA8" s="28"/>
      <c r="AB8" s="28"/>
      <c r="AC8" s="28"/>
      <c r="AD8" s="28"/>
      <c r="AE8" s="28"/>
      <c r="AF8" s="28"/>
      <c r="AG8" s="28"/>
      <c r="AH8" s="28"/>
      <c r="AI8" s="28"/>
      <c r="AJ8" s="28"/>
      <c r="AK8" s="28"/>
    </row>
    <row r="9" spans="1:37" ht="17.25" customHeight="1" thickBot="1">
      <c r="A9" s="326" t="s">
        <v>47</v>
      </c>
      <c r="B9" s="83" t="s">
        <v>66</v>
      </c>
      <c r="C9" s="4"/>
      <c r="D9" s="9"/>
      <c r="E9" s="9"/>
      <c r="F9" s="9"/>
      <c r="G9" s="9"/>
      <c r="H9" s="4"/>
      <c r="I9" s="4"/>
      <c r="J9" s="4"/>
      <c r="K9" s="4"/>
      <c r="L9" s="4"/>
      <c r="M9" s="4"/>
      <c r="N9" s="4"/>
      <c r="O9" s="599"/>
      <c r="P9" s="599"/>
      <c r="Q9" s="6"/>
      <c r="R9" s="4"/>
      <c r="S9" s="37"/>
      <c r="T9" s="71"/>
      <c r="U9" s="28"/>
      <c r="V9" s="28"/>
      <c r="W9" s="28"/>
      <c r="X9" s="28"/>
      <c r="Y9" s="28"/>
      <c r="Z9" s="28"/>
      <c r="AA9" s="28"/>
      <c r="AB9" s="28"/>
      <c r="AC9" s="28"/>
      <c r="AD9" s="28"/>
      <c r="AE9" s="28"/>
      <c r="AF9" s="28"/>
      <c r="AG9" s="28"/>
      <c r="AH9" s="28"/>
      <c r="AI9" s="28"/>
      <c r="AJ9" s="28"/>
      <c r="AK9" s="28"/>
    </row>
    <row r="10" spans="1:37" ht="18.75" customHeight="1">
      <c r="A10" s="326" t="s">
        <v>48</v>
      </c>
      <c r="B10" s="600" t="s">
        <v>301</v>
      </c>
      <c r="C10" s="601"/>
      <c r="D10" s="601"/>
      <c r="E10" s="601"/>
      <c r="F10" s="605"/>
      <c r="G10" s="600" t="s">
        <v>302</v>
      </c>
      <c r="H10" s="601"/>
      <c r="I10" s="601"/>
      <c r="J10" s="605"/>
      <c r="K10" s="341"/>
      <c r="L10" s="341"/>
      <c r="M10" s="341"/>
      <c r="N10" s="341"/>
      <c r="O10" s="341"/>
      <c r="P10" s="341"/>
      <c r="S10" s="37"/>
      <c r="T10" s="37"/>
      <c r="U10" s="28"/>
      <c r="V10" s="28"/>
      <c r="W10" s="28"/>
      <c r="X10" s="28"/>
      <c r="Y10" s="28"/>
      <c r="Z10" s="28"/>
      <c r="AA10" s="28"/>
      <c r="AB10" s="28"/>
      <c r="AC10" s="28"/>
      <c r="AD10" s="28"/>
      <c r="AE10" s="28"/>
      <c r="AF10" s="28"/>
      <c r="AG10" s="28"/>
      <c r="AH10" s="28"/>
      <c r="AI10" s="28"/>
      <c r="AJ10" s="28"/>
      <c r="AK10" s="28"/>
    </row>
    <row r="11" spans="1:37" ht="18.75" customHeight="1" thickBot="1">
      <c r="A11" s="326" t="s">
        <v>303</v>
      </c>
      <c r="B11" s="611"/>
      <c r="C11" s="612"/>
      <c r="D11" s="612"/>
      <c r="E11" s="612"/>
      <c r="F11" s="72" t="s">
        <v>63</v>
      </c>
      <c r="G11" s="592"/>
      <c r="H11" s="593"/>
      <c r="I11" s="756" t="s">
        <v>16</v>
      </c>
      <c r="J11" s="757"/>
      <c r="K11" s="341"/>
      <c r="L11" s="341"/>
      <c r="M11" s="341"/>
      <c r="N11" s="341"/>
      <c r="O11" s="341"/>
      <c r="P11" s="341"/>
      <c r="S11" s="34"/>
      <c r="T11" s="35"/>
      <c r="U11" s="28"/>
      <c r="V11" s="28"/>
      <c r="W11" s="28"/>
      <c r="X11" s="28"/>
      <c r="Y11" s="28"/>
      <c r="Z11" s="28"/>
      <c r="AA11" s="28"/>
      <c r="AB11" s="28"/>
      <c r="AC11" s="28"/>
      <c r="AD11" s="28"/>
      <c r="AE11" s="28"/>
      <c r="AF11" s="28"/>
      <c r="AG11" s="28"/>
      <c r="AH11" s="28"/>
      <c r="AI11" s="28"/>
      <c r="AJ11" s="28"/>
      <c r="AK11" s="28"/>
    </row>
    <row r="12" spans="1:37" ht="17.25" customHeight="1" thickBot="1">
      <c r="A12" s="326" t="s">
        <v>304</v>
      </c>
      <c r="B12" s="276"/>
      <c r="C12" s="276"/>
      <c r="D12" s="276"/>
      <c r="E12" s="276"/>
      <c r="F12" s="276"/>
      <c r="G12" s="276"/>
      <c r="H12" s="276"/>
      <c r="I12" s="276"/>
      <c r="J12" s="276"/>
      <c r="K12" s="276"/>
      <c r="L12" s="276"/>
      <c r="M12" s="276"/>
      <c r="N12" s="276"/>
      <c r="O12" s="276"/>
      <c r="P12" s="276"/>
      <c r="Q12" s="276"/>
      <c r="R12" s="276"/>
      <c r="S12" s="37"/>
      <c r="T12" s="37"/>
      <c r="U12" s="720" t="s">
        <v>24</v>
      </c>
      <c r="V12" s="720"/>
      <c r="W12" s="720"/>
      <c r="X12" s="720"/>
      <c r="Y12" s="28"/>
      <c r="Z12" s="28"/>
      <c r="AA12" s="28"/>
      <c r="AB12" s="28"/>
      <c r="AC12" s="28"/>
      <c r="AD12" s="28"/>
      <c r="AE12" s="28"/>
      <c r="AF12" s="28"/>
      <c r="AG12" s="28"/>
      <c r="AH12" s="28"/>
      <c r="AI12" s="28"/>
      <c r="AJ12" s="28"/>
      <c r="AK12" s="28"/>
    </row>
    <row r="13" spans="1:37" ht="18.75" customHeight="1" thickBot="1">
      <c r="A13" s="326" t="s">
        <v>50</v>
      </c>
      <c r="B13" s="594" t="s">
        <v>296</v>
      </c>
      <c r="C13" s="594"/>
      <c r="D13" s="594"/>
      <c r="E13" s="594"/>
      <c r="F13" s="594"/>
      <c r="G13" s="594"/>
      <c r="H13" s="594"/>
      <c r="I13" s="594"/>
      <c r="J13" s="594"/>
      <c r="K13" s="594"/>
      <c r="L13" s="594"/>
      <c r="M13" s="594"/>
      <c r="N13" s="594"/>
      <c r="O13" s="594"/>
      <c r="P13" s="594"/>
      <c r="Q13" s="594"/>
      <c r="R13" s="594"/>
      <c r="S13" s="37"/>
      <c r="T13" s="37"/>
      <c r="U13" s="64"/>
      <c r="V13" s="65" t="s">
        <v>22</v>
      </c>
      <c r="W13" s="66" t="s">
        <v>23</v>
      </c>
      <c r="X13" s="67" t="s">
        <v>1</v>
      </c>
      <c r="Y13" s="28"/>
      <c r="Z13" s="28"/>
      <c r="AA13" s="28"/>
      <c r="AB13" s="28"/>
      <c r="AC13" s="28"/>
      <c r="AD13" s="28"/>
      <c r="AE13" s="28"/>
      <c r="AF13" s="28"/>
      <c r="AG13" s="28"/>
      <c r="AH13" s="28"/>
      <c r="AI13" s="28"/>
      <c r="AJ13" s="28"/>
      <c r="AK13" s="28"/>
    </row>
    <row r="14" spans="1:37" ht="23.25" customHeight="1" thickBot="1">
      <c r="A14" s="326" t="s">
        <v>305</v>
      </c>
      <c r="B14" s="578" t="s">
        <v>36</v>
      </c>
      <c r="C14" s="579"/>
      <c r="D14" s="667" t="s">
        <v>231</v>
      </c>
      <c r="E14" s="667"/>
      <c r="F14" s="667"/>
      <c r="G14" s="667"/>
      <c r="H14" s="667"/>
      <c r="I14" s="667"/>
      <c r="J14" s="667"/>
      <c r="K14" s="667"/>
      <c r="L14" s="668"/>
      <c r="M14" s="130" t="s">
        <v>174</v>
      </c>
      <c r="N14" s="595">
        <v>2017</v>
      </c>
      <c r="O14" s="596"/>
      <c r="P14" s="120" t="s">
        <v>143</v>
      </c>
      <c r="Q14" s="659"/>
      <c r="R14" s="547"/>
      <c r="S14" s="37"/>
      <c r="T14" s="37"/>
      <c r="U14" s="60" t="s">
        <v>25</v>
      </c>
      <c r="V14" s="61" t="s">
        <v>37</v>
      </c>
      <c r="W14" s="62" t="s">
        <v>27</v>
      </c>
      <c r="X14" s="63" t="s">
        <v>42</v>
      </c>
      <c r="Y14" s="28"/>
      <c r="Z14" s="28"/>
      <c r="AA14" s="28"/>
      <c r="AB14" s="28"/>
      <c r="AC14" s="28"/>
      <c r="AD14" s="28"/>
      <c r="AE14" s="28"/>
      <c r="AF14" s="28"/>
      <c r="AG14" s="28"/>
      <c r="AH14" s="28"/>
      <c r="AI14" s="28"/>
      <c r="AJ14" s="28"/>
      <c r="AK14" s="28"/>
    </row>
    <row r="15" spans="1:37" ht="18.75" customHeight="1" thickBot="1" thickTop="1">
      <c r="A15" s="326" t="s">
        <v>51</v>
      </c>
      <c r="B15" s="548" t="s">
        <v>3</v>
      </c>
      <c r="C15" s="549"/>
      <c r="D15" s="552"/>
      <c r="E15" s="553"/>
      <c r="F15" s="553"/>
      <c r="G15" s="553"/>
      <c r="H15" s="554"/>
      <c r="I15" s="597" t="s">
        <v>19</v>
      </c>
      <c r="J15" s="559"/>
      <c r="K15" s="559"/>
      <c r="L15" s="560"/>
      <c r="M15" s="558" t="s">
        <v>4</v>
      </c>
      <c r="N15" s="561"/>
      <c r="O15" s="584"/>
      <c r="P15" s="585"/>
      <c r="Q15" s="585"/>
      <c r="R15" s="16" t="s">
        <v>5</v>
      </c>
      <c r="S15" s="37"/>
      <c r="T15" s="71" t="s">
        <v>61</v>
      </c>
      <c r="U15" s="56" t="s">
        <v>211</v>
      </c>
      <c r="V15" s="59" t="s">
        <v>25</v>
      </c>
      <c r="W15" s="52" t="s">
        <v>37</v>
      </c>
      <c r="X15" s="57" t="s">
        <v>31</v>
      </c>
      <c r="Y15" s="28"/>
      <c r="Z15" s="28"/>
      <c r="AA15" s="28"/>
      <c r="AB15" s="28"/>
      <c r="AC15" s="28"/>
      <c r="AD15" s="28"/>
      <c r="AE15" s="28"/>
      <c r="AF15" s="28"/>
      <c r="AG15" s="28"/>
      <c r="AH15" s="28"/>
      <c r="AI15" s="28"/>
      <c r="AJ15" s="28"/>
      <c r="AK15" s="28"/>
    </row>
    <row r="16" spans="1:37" ht="23.25" customHeight="1" thickBot="1">
      <c r="A16" s="326" t="s">
        <v>52</v>
      </c>
      <c r="B16" s="550"/>
      <c r="C16" s="551"/>
      <c r="D16" s="555"/>
      <c r="E16" s="556"/>
      <c r="F16" s="556"/>
      <c r="G16" s="556"/>
      <c r="H16" s="557"/>
      <c r="I16" s="126" t="s">
        <v>18</v>
      </c>
      <c r="J16" s="281">
        <f>IF((COUNTIF(C18:C41,"○"))=0,"",COUNTIF(C18:C41,"○"))</f>
      </c>
      <c r="K16" s="126" t="s">
        <v>44</v>
      </c>
      <c r="L16" s="282">
        <f>IF(F18="","",COUNTA(F18,F20,F22,F24,F26,F28,F30,F32,F34,F36,F38,F40)+'春_ダブルス②'!H1)</f>
      </c>
      <c r="M16" s="563" t="s">
        <v>6</v>
      </c>
      <c r="N16" s="564"/>
      <c r="O16" s="608"/>
      <c r="P16" s="609"/>
      <c r="Q16" s="609"/>
      <c r="R16" s="610"/>
      <c r="S16" s="37"/>
      <c r="T16" s="37"/>
      <c r="U16" s="53" t="s">
        <v>27</v>
      </c>
      <c r="V16" s="58" t="s">
        <v>211</v>
      </c>
      <c r="W16" s="54" t="s">
        <v>25</v>
      </c>
      <c r="X16" s="55" t="s">
        <v>43</v>
      </c>
      <c r="Y16" s="28"/>
      <c r="Z16" s="28"/>
      <c r="AA16" s="28"/>
      <c r="AB16" s="28"/>
      <c r="AC16" s="28"/>
      <c r="AD16" s="28"/>
      <c r="AE16" s="28"/>
      <c r="AF16" s="28"/>
      <c r="AG16" s="28"/>
      <c r="AH16" s="28"/>
      <c r="AI16" s="28"/>
      <c r="AJ16" s="28"/>
      <c r="AK16" s="28"/>
    </row>
    <row r="17" spans="1:37" ht="24" customHeight="1" thickBot="1">
      <c r="A17" s="326"/>
      <c r="B17" s="533" t="s">
        <v>17</v>
      </c>
      <c r="C17" s="291"/>
      <c r="D17" s="292" t="s">
        <v>7</v>
      </c>
      <c r="E17" s="292"/>
      <c r="F17" s="287" t="s">
        <v>142</v>
      </c>
      <c r="G17" s="26" t="s">
        <v>54</v>
      </c>
      <c r="H17" s="27" t="s">
        <v>55</v>
      </c>
      <c r="I17" s="571" t="s">
        <v>173</v>
      </c>
      <c r="J17" s="572"/>
      <c r="K17" s="573"/>
      <c r="L17" s="288" t="s">
        <v>9</v>
      </c>
      <c r="M17" s="274" t="s">
        <v>2</v>
      </c>
      <c r="N17" s="289" t="s">
        <v>208</v>
      </c>
      <c r="O17" s="290" t="s">
        <v>2</v>
      </c>
      <c r="P17" s="275" t="s">
        <v>37</v>
      </c>
      <c r="Q17" s="679"/>
      <c r="R17" s="680"/>
      <c r="S17" s="37"/>
      <c r="T17" s="37"/>
      <c r="U17" s="56" t="s">
        <v>28</v>
      </c>
      <c r="V17" s="59" t="s">
        <v>27</v>
      </c>
      <c r="W17" s="52" t="s">
        <v>211</v>
      </c>
      <c r="X17" s="57" t="s">
        <v>42</v>
      </c>
      <c r="Y17" s="28"/>
      <c r="Z17" s="28"/>
      <c r="AA17" s="28"/>
      <c r="AB17" s="28"/>
      <c r="AC17" s="28"/>
      <c r="AD17" s="28"/>
      <c r="AE17" s="28"/>
      <c r="AF17" s="28"/>
      <c r="AG17" s="28"/>
      <c r="AH17" s="28"/>
      <c r="AI17" s="28"/>
      <c r="AJ17" s="28"/>
      <c r="AK17" s="28"/>
    </row>
    <row r="18" spans="1:37" ht="18.75" customHeight="1" thickBot="1">
      <c r="A18" s="326"/>
      <c r="B18" s="534"/>
      <c r="C18" s="660"/>
      <c r="D18" s="661">
        <v>1</v>
      </c>
      <c r="E18" s="24" t="s">
        <v>32</v>
      </c>
      <c r="F18" s="176"/>
      <c r="G18" s="227">
        <f>IF(F18="","",VLOOKUP($F18,'選手一覧'!$A$1:$L$100,2,FALSE))</f>
      </c>
      <c r="H18" s="277">
        <f>IF(F18="","",VLOOKUP($F18,'選手一覧'!$A$1:$L$100,3,FALSE))</f>
      </c>
      <c r="I18" s="662">
        <f>IF($F18="","",VLOOKUP($F18,'選手一覧'!$A$1:$L$100,7,FALSE))</f>
      </c>
      <c r="J18" s="663">
        <f>IF($F18="","",VLOOKUP($F18,'選手一覧'!$A$1:$L$100,3,FALSE))</f>
      </c>
      <c r="K18" s="664">
        <f>IF($F18="","",VLOOKUP($F18,'選手一覧'!$A$1:$L$100,3,FALSE))</f>
      </c>
      <c r="L18" s="278">
        <f>IF(F18="","",VLOOKUP((DATEDIF(I18,DATE($N$14,4,1),"Y")),'年齢対応表'!$A$1:$B$3,2,FALSE))</f>
      </c>
      <c r="M18" s="665"/>
      <c r="N18" s="279"/>
      <c r="O18" s="666"/>
      <c r="P18" s="280"/>
      <c r="Q18" s="655"/>
      <c r="R18" s="656"/>
      <c r="S18" s="37"/>
      <c r="T18" s="37"/>
      <c r="U18" s="53" t="s">
        <v>29</v>
      </c>
      <c r="V18" s="58" t="s">
        <v>31</v>
      </c>
      <c r="W18" s="54" t="s">
        <v>31</v>
      </c>
      <c r="X18" s="55" t="s">
        <v>31</v>
      </c>
      <c r="Y18" s="28"/>
      <c r="Z18" s="28"/>
      <c r="AA18" s="28"/>
      <c r="AB18" s="28"/>
      <c r="AC18" s="28"/>
      <c r="AD18" s="28"/>
      <c r="AE18" s="28"/>
      <c r="AF18" s="28"/>
      <c r="AG18" s="28"/>
      <c r="AH18" s="28"/>
      <c r="AI18" s="28"/>
      <c r="AJ18" s="28"/>
      <c r="AK18" s="28"/>
    </row>
    <row r="19" spans="1:37" ht="18.75" customHeight="1">
      <c r="A19" s="326"/>
      <c r="B19" s="534"/>
      <c r="C19" s="625"/>
      <c r="D19" s="626"/>
      <c r="E19" s="25" t="s">
        <v>34</v>
      </c>
      <c r="F19" s="177"/>
      <c r="G19" s="261">
        <f>IF(F19="","",VLOOKUP($F19,'選手一覧'!$A$1:$L$100,2,FALSE))</f>
      </c>
      <c r="H19" s="262">
        <f>IF(F19="","",VLOOKUP($F19,'選手一覧'!$A$1:$L$100,3,FALSE))</f>
      </c>
      <c r="I19" s="643">
        <f>IF($F19="","",VLOOKUP($F19,'選手一覧'!$A$1:$L$100,7,FALSE))</f>
      </c>
      <c r="J19" s="644">
        <f>IF($F19="","",VLOOKUP($F19,'選手一覧'!$A$1:$L$100,3,FALSE))</f>
      </c>
      <c r="K19" s="645">
        <f>IF($F19="","",VLOOKUP($F19,'選手一覧'!$A$1:$L$100,3,FALSE))</f>
      </c>
      <c r="L19" s="263">
        <f>IF(F19="","",VLOOKUP((DATEDIF(I19,DATE($N$14,4,1),"Y")),'年齢対応表'!$A$1:$B$3,2,FALSE))</f>
      </c>
      <c r="M19" s="638"/>
      <c r="N19" s="22"/>
      <c r="O19" s="640"/>
      <c r="P19" s="23"/>
      <c r="Q19" s="646"/>
      <c r="R19" s="647"/>
      <c r="S19" s="37"/>
      <c r="T19" s="37"/>
      <c r="U19" s="273" t="s">
        <v>41</v>
      </c>
      <c r="V19" s="272"/>
      <c r="W19" s="272"/>
      <c r="X19" s="68" t="s">
        <v>56</v>
      </c>
      <c r="Y19" s="28"/>
      <c r="Z19" s="28"/>
      <c r="AA19" s="28"/>
      <c r="AB19" s="28"/>
      <c r="AC19" s="28"/>
      <c r="AD19" s="28"/>
      <c r="AE19" s="28"/>
      <c r="AF19" s="28"/>
      <c r="AG19" s="28"/>
      <c r="AH19" s="28"/>
      <c r="AI19" s="28"/>
      <c r="AJ19" s="28"/>
      <c r="AK19" s="28"/>
    </row>
    <row r="20" spans="1:37" ht="18.75" customHeight="1">
      <c r="A20" s="326"/>
      <c r="B20" s="534"/>
      <c r="C20" s="613"/>
      <c r="D20" s="615">
        <v>2</v>
      </c>
      <c r="E20" s="44" t="s">
        <v>32</v>
      </c>
      <c r="F20" s="178"/>
      <c r="G20" s="216">
        <f>IF(F20="","",VLOOKUP($F20,'選手一覧'!$A$1:$L$100,2,FALSE))</f>
      </c>
      <c r="H20" s="217">
        <f>IF(F20="","",VLOOKUP($F20,'選手一覧'!$A$1:$L$100,3,FALSE))</f>
      </c>
      <c r="I20" s="617">
        <f>IF($F20="","",VLOOKUP($F20,'選手一覧'!$A$1:$L$100,7,FALSE))</f>
      </c>
      <c r="J20" s="618">
        <f>IF($F20="","",VLOOKUP($F20,'選手一覧'!$A$1:$L$100,3,FALSE))</f>
      </c>
      <c r="K20" s="619">
        <f>IF($F20="","",VLOOKUP($F20,'選手一覧'!$A$1:$L$100,3,FALSE))</f>
      </c>
      <c r="L20" s="191">
        <f>IF(F20="","",VLOOKUP((DATEDIF(I20,DATE($N$14,4,1),"Y")),'年齢対応表'!$A$1:$B$3,2,FALSE))</f>
      </c>
      <c r="M20" s="620"/>
      <c r="N20" s="39"/>
      <c r="O20" s="622"/>
      <c r="P20" s="40"/>
      <c r="Q20" s="627"/>
      <c r="R20" s="628"/>
      <c r="S20" s="37"/>
      <c r="T20" s="37"/>
      <c r="U20" s="51"/>
      <c r="V20" s="51"/>
      <c r="W20" s="51"/>
      <c r="X20" s="69" t="s">
        <v>57</v>
      </c>
      <c r="Y20" s="28"/>
      <c r="Z20" s="28"/>
      <c r="AA20" s="28"/>
      <c r="AB20" s="28"/>
      <c r="AC20" s="28"/>
      <c r="AD20" s="28"/>
      <c r="AE20" s="28"/>
      <c r="AF20" s="28"/>
      <c r="AG20" s="28"/>
      <c r="AH20" s="28"/>
      <c r="AI20" s="28"/>
      <c r="AJ20" s="28"/>
      <c r="AK20" s="28"/>
    </row>
    <row r="21" spans="1:37" ht="18.75" customHeight="1">
      <c r="A21" s="326"/>
      <c r="B21" s="534"/>
      <c r="C21" s="648"/>
      <c r="D21" s="649"/>
      <c r="E21" s="45" t="s">
        <v>34</v>
      </c>
      <c r="F21" s="179"/>
      <c r="G21" s="264">
        <f>IF(F21="","",VLOOKUP($F21,'選手一覧'!$A$1:$L$100,2,FALSE))</f>
      </c>
      <c r="H21" s="265">
        <f>IF(F21="","",VLOOKUP($F21,'選手一覧'!$A$1:$L$100,3,FALSE))</f>
      </c>
      <c r="I21" s="650">
        <f>IF($F21="","",VLOOKUP($F21,'選手一覧'!$A$1:$L$100,7,FALSE))</f>
      </c>
      <c r="J21" s="651">
        <f>IF($F21="","",VLOOKUP($F21,'選手一覧'!$A$1:$L$100,3,FALSE))</f>
      </c>
      <c r="K21" s="652">
        <f>IF($F21="","",VLOOKUP($F21,'選手一覧'!$A$1:$L$100,3,FALSE))</f>
      </c>
      <c r="L21" s="266">
        <f>IF(F21="","",VLOOKUP((DATEDIF(I21,DATE($N$14,4,1),"Y")),'年齢対応表'!$A$1:$B$3,2,FALSE))</f>
      </c>
      <c r="M21" s="620"/>
      <c r="N21" s="42"/>
      <c r="O21" s="622"/>
      <c r="P21" s="43"/>
      <c r="Q21" s="653"/>
      <c r="R21" s="654"/>
      <c r="S21" s="34" t="s">
        <v>46</v>
      </c>
      <c r="T21" s="35" t="s">
        <v>53</v>
      </c>
      <c r="U21" s="28"/>
      <c r="V21" s="28"/>
      <c r="W21" s="28"/>
      <c r="X21" s="28"/>
      <c r="Y21" s="28"/>
      <c r="Z21" s="28"/>
      <c r="AA21" s="28"/>
      <c r="AB21" s="28"/>
      <c r="AC21" s="28"/>
      <c r="AD21" s="28"/>
      <c r="AE21" s="28"/>
      <c r="AF21" s="28"/>
      <c r="AG21" s="28"/>
      <c r="AH21" s="28"/>
      <c r="AI21" s="28"/>
      <c r="AJ21" s="28"/>
      <c r="AK21" s="28"/>
    </row>
    <row r="22" spans="1:37" ht="18.75" customHeight="1">
      <c r="A22" s="326"/>
      <c r="B22" s="534"/>
      <c r="C22" s="624"/>
      <c r="D22" s="626">
        <v>3</v>
      </c>
      <c r="E22" s="18" t="s">
        <v>32</v>
      </c>
      <c r="F22" s="172"/>
      <c r="G22" s="214">
        <f>IF(F22="","",VLOOKUP($F22,'選手一覧'!$A$1:$L$100,2,FALSE))</f>
      </c>
      <c r="H22" s="215">
        <f>IF(F22="","",VLOOKUP($F22,'選手一覧'!$A$1:$L$100,3,FALSE))</f>
      </c>
      <c r="I22" s="634">
        <f>IF($F22="","",VLOOKUP($F22,'選手一覧'!$A$1:$L$100,7,FALSE))</f>
      </c>
      <c r="J22" s="635">
        <f>IF($F22="","",VLOOKUP($F22,'選手一覧'!$A$1:$L$100,3,FALSE))</f>
      </c>
      <c r="K22" s="636">
        <f>IF($F22="","",VLOOKUP($F22,'選手一覧'!$A$1:$L$100,3,FALSE))</f>
      </c>
      <c r="L22" s="190">
        <f>IF(F22="","",VLOOKUP((DATEDIF(I22,DATE($N$14,4,1),"Y")),'年齢対応表'!$A$1:$B$3,2,FALSE))</f>
      </c>
      <c r="M22" s="637"/>
      <c r="N22" s="19"/>
      <c r="O22" s="639"/>
      <c r="P22" s="20"/>
      <c r="Q22" s="641"/>
      <c r="R22" s="642"/>
      <c r="S22" s="37"/>
      <c r="T22" s="37"/>
      <c r="U22" s="28"/>
      <c r="V22" s="28"/>
      <c r="W22" s="28"/>
      <c r="X22" s="28"/>
      <c r="Y22" s="28"/>
      <c r="Z22" s="28"/>
      <c r="AA22" s="28"/>
      <c r="AB22" s="28"/>
      <c r="AC22" s="28"/>
      <c r="AD22" s="28"/>
      <c r="AE22" s="28"/>
      <c r="AF22" s="28"/>
      <c r="AG22" s="28"/>
      <c r="AH22" s="28"/>
      <c r="AI22" s="28"/>
      <c r="AJ22" s="28"/>
      <c r="AK22" s="28"/>
    </row>
    <row r="23" spans="1:37" ht="18.75" customHeight="1">
      <c r="A23" s="326"/>
      <c r="B23" s="534"/>
      <c r="C23" s="625"/>
      <c r="D23" s="626"/>
      <c r="E23" s="25" t="s">
        <v>34</v>
      </c>
      <c r="F23" s="177"/>
      <c r="G23" s="261">
        <f>IF(F23="","",VLOOKUP($F23,'選手一覧'!$A$1:$L$100,2,FALSE))</f>
      </c>
      <c r="H23" s="262">
        <f>IF(F23="","",VLOOKUP($F23,'選手一覧'!$A$1:$L$100,3,FALSE))</f>
      </c>
      <c r="I23" s="643">
        <f>IF($F23="","",VLOOKUP($F23,'選手一覧'!$A$1:$L$100,7,FALSE))</f>
      </c>
      <c r="J23" s="644">
        <f>IF($F23="","",VLOOKUP($F23,'選手一覧'!$A$1:$L$100,3,FALSE))</f>
      </c>
      <c r="K23" s="645">
        <f>IF($F23="","",VLOOKUP($F23,'選手一覧'!$A$1:$L$100,3,FALSE))</f>
      </c>
      <c r="L23" s="263">
        <f>IF(F23="","",VLOOKUP((DATEDIF(I23,DATE($N$14,4,1),"Y")),'年齢対応表'!$A$1:$B$3,2,FALSE))</f>
      </c>
      <c r="M23" s="638"/>
      <c r="N23" s="22"/>
      <c r="O23" s="640"/>
      <c r="P23" s="23"/>
      <c r="Q23" s="646"/>
      <c r="R23" s="647"/>
      <c r="S23" s="37"/>
      <c r="T23" s="37"/>
      <c r="U23" s="28"/>
      <c r="V23" s="28"/>
      <c r="W23" s="28"/>
      <c r="X23" s="28"/>
      <c r="Y23" s="28"/>
      <c r="Z23" s="28"/>
      <c r="AA23" s="28"/>
      <c r="AB23" s="28"/>
      <c r="AC23" s="28"/>
      <c r="AD23" s="28"/>
      <c r="AE23" s="28"/>
      <c r="AF23" s="28"/>
      <c r="AG23" s="28"/>
      <c r="AH23" s="28"/>
      <c r="AI23" s="28"/>
      <c r="AJ23" s="28"/>
      <c r="AK23" s="28"/>
    </row>
    <row r="24" spans="1:37" ht="18.75" customHeight="1">
      <c r="A24" s="326"/>
      <c r="B24" s="534"/>
      <c r="C24" s="613"/>
      <c r="D24" s="615">
        <v>4</v>
      </c>
      <c r="E24" s="44" t="s">
        <v>32</v>
      </c>
      <c r="F24" s="178"/>
      <c r="G24" s="216">
        <f>IF(F24="","",VLOOKUP($F24,'選手一覧'!$A$1:$L$100,2,FALSE))</f>
      </c>
      <c r="H24" s="217">
        <f>IF(F24="","",VLOOKUP($F24,'選手一覧'!$A$1:$L$100,3,FALSE))</f>
      </c>
      <c r="I24" s="617">
        <f>IF($F24="","",VLOOKUP($F24,'選手一覧'!$A$1:$L$100,7,FALSE))</f>
      </c>
      <c r="J24" s="618">
        <f>IF($F24="","",VLOOKUP($F24,'選手一覧'!$A$1:$L$100,3,FALSE))</f>
      </c>
      <c r="K24" s="619">
        <f>IF($F24="","",VLOOKUP($F24,'選手一覧'!$A$1:$L$100,3,FALSE))</f>
      </c>
      <c r="L24" s="191">
        <f>IF(F24="","",VLOOKUP((DATEDIF(I24,DATE($N$14,4,1),"Y")),'年齢対応表'!$A$1:$B$3,2,FALSE))</f>
      </c>
      <c r="M24" s="620"/>
      <c r="N24" s="39"/>
      <c r="O24" s="622"/>
      <c r="P24" s="40"/>
      <c r="Q24" s="627"/>
      <c r="R24" s="628"/>
      <c r="S24" s="37"/>
      <c r="T24" s="37"/>
      <c r="U24" s="28"/>
      <c r="V24" s="28"/>
      <c r="W24" s="28"/>
      <c r="X24" s="28"/>
      <c r="Y24" s="28"/>
      <c r="Z24" s="28"/>
      <c r="AA24" s="28"/>
      <c r="AB24" s="28"/>
      <c r="AC24" s="28"/>
      <c r="AD24" s="28"/>
      <c r="AE24" s="28"/>
      <c r="AF24" s="28"/>
      <c r="AG24" s="28"/>
      <c r="AH24" s="28"/>
      <c r="AI24" s="28"/>
      <c r="AJ24" s="28"/>
      <c r="AK24" s="28"/>
    </row>
    <row r="25" spans="1:37" ht="18.75" customHeight="1">
      <c r="A25" s="326"/>
      <c r="B25" s="534"/>
      <c r="C25" s="648"/>
      <c r="D25" s="649"/>
      <c r="E25" s="45" t="s">
        <v>34</v>
      </c>
      <c r="F25" s="179"/>
      <c r="G25" s="264">
        <f>IF(F25="","",VLOOKUP($F25,'選手一覧'!$A$1:$L$100,2,FALSE))</f>
      </c>
      <c r="H25" s="265">
        <f>IF(F25="","",VLOOKUP($F25,'選手一覧'!$A$1:$L$100,3,FALSE))</f>
      </c>
      <c r="I25" s="650">
        <f>IF($F25="","",VLOOKUP($F25,'選手一覧'!$A$1:$L$100,7,FALSE))</f>
      </c>
      <c r="J25" s="651">
        <f>IF($F25="","",VLOOKUP($F25,'選手一覧'!$A$1:$L$100,3,FALSE))</f>
      </c>
      <c r="K25" s="652">
        <f>IF($F25="","",VLOOKUP($F25,'選手一覧'!$A$1:$L$100,3,FALSE))</f>
      </c>
      <c r="L25" s="266">
        <f>IF(F25="","",VLOOKUP((DATEDIF(I25,DATE($N$14,4,1),"Y")),'年齢対応表'!$A$1:$B$3,2,FALSE))</f>
      </c>
      <c r="M25" s="620"/>
      <c r="N25" s="42"/>
      <c r="O25" s="622"/>
      <c r="P25" s="43"/>
      <c r="Q25" s="653"/>
      <c r="R25" s="654"/>
      <c r="S25" s="37"/>
      <c r="T25" s="37"/>
      <c r="U25" s="28"/>
      <c r="V25" s="28"/>
      <c r="W25" s="28"/>
      <c r="X25" s="28"/>
      <c r="Y25" s="28"/>
      <c r="Z25" s="28"/>
      <c r="AA25" s="28"/>
      <c r="AB25" s="28"/>
      <c r="AC25" s="28"/>
      <c r="AD25" s="28"/>
      <c r="AE25" s="28"/>
      <c r="AF25" s="28"/>
      <c r="AG25" s="28"/>
      <c r="AH25" s="28"/>
      <c r="AI25" s="28"/>
      <c r="AJ25" s="28"/>
      <c r="AK25" s="28"/>
    </row>
    <row r="26" spans="1:37" ht="18.75" customHeight="1">
      <c r="A26" s="326"/>
      <c r="B26" s="534"/>
      <c r="C26" s="624"/>
      <c r="D26" s="626">
        <v>5</v>
      </c>
      <c r="E26" s="18" t="s">
        <v>32</v>
      </c>
      <c r="F26" s="172"/>
      <c r="G26" s="214">
        <f>IF(F26="","",VLOOKUP($F26,'選手一覧'!$A$1:$L$100,2,FALSE))</f>
      </c>
      <c r="H26" s="215">
        <f>IF(F26="","",VLOOKUP($F26,'選手一覧'!$A$1:$L$100,3,FALSE))</f>
      </c>
      <c r="I26" s="634">
        <f>IF($F26="","",VLOOKUP($F26,'選手一覧'!$A$1:$L$100,7,FALSE))</f>
      </c>
      <c r="J26" s="635">
        <f>IF($F26="","",VLOOKUP($F26,'選手一覧'!$A$1:$L$100,3,FALSE))</f>
      </c>
      <c r="K26" s="636">
        <f>IF($F26="","",VLOOKUP($F26,'選手一覧'!$A$1:$L$100,3,FALSE))</f>
      </c>
      <c r="L26" s="190">
        <f>IF(F26="","",VLOOKUP((DATEDIF(I26,DATE($N$14,4,1),"Y")),'年齢対応表'!$A$1:$B$3,2,FALSE))</f>
      </c>
      <c r="M26" s="637"/>
      <c r="N26" s="19"/>
      <c r="O26" s="639"/>
      <c r="P26" s="20"/>
      <c r="Q26" s="641"/>
      <c r="R26" s="642"/>
      <c r="S26" s="37"/>
      <c r="T26" s="37"/>
      <c r="U26" s="28"/>
      <c r="V26" s="28"/>
      <c r="W26" s="28"/>
      <c r="X26" s="28"/>
      <c r="Y26" s="28"/>
      <c r="Z26" s="28"/>
      <c r="AA26" s="28"/>
      <c r="AB26" s="28"/>
      <c r="AC26" s="28"/>
      <c r="AD26" s="28"/>
      <c r="AE26" s="28"/>
      <c r="AF26" s="28"/>
      <c r="AG26" s="28"/>
      <c r="AH26" s="28"/>
      <c r="AI26" s="28"/>
      <c r="AJ26" s="28"/>
      <c r="AK26" s="28"/>
    </row>
    <row r="27" spans="1:37" ht="18.75" customHeight="1">
      <c r="A27" s="326"/>
      <c r="B27" s="534"/>
      <c r="C27" s="625"/>
      <c r="D27" s="626"/>
      <c r="E27" s="25" t="s">
        <v>34</v>
      </c>
      <c r="F27" s="177"/>
      <c r="G27" s="261">
        <f>IF(F27="","",VLOOKUP($F27,'選手一覧'!$A$1:$L$100,2,FALSE))</f>
      </c>
      <c r="H27" s="262">
        <f>IF(F27="","",VLOOKUP($F27,'選手一覧'!$A$1:$L$100,3,FALSE))</f>
      </c>
      <c r="I27" s="643">
        <f>IF($F27="","",VLOOKUP($F27,'選手一覧'!$A$1:$L$100,7,FALSE))</f>
      </c>
      <c r="J27" s="644">
        <f>IF($F27="","",VLOOKUP($F27,'選手一覧'!$A$1:$L$100,3,FALSE))</f>
      </c>
      <c r="K27" s="645">
        <f>IF($F27="","",VLOOKUP($F27,'選手一覧'!$A$1:$L$100,3,FALSE))</f>
      </c>
      <c r="L27" s="263">
        <f>IF(F27="","",VLOOKUP((DATEDIF(I27,DATE($N$14,4,1),"Y")),'年齢対応表'!$A$1:$B$3,2,FALSE))</f>
      </c>
      <c r="M27" s="638"/>
      <c r="N27" s="22"/>
      <c r="O27" s="640"/>
      <c r="P27" s="23"/>
      <c r="Q27" s="646"/>
      <c r="R27" s="647"/>
      <c r="S27" s="37"/>
      <c r="T27" s="37"/>
      <c r="U27" s="28"/>
      <c r="V27" s="28"/>
      <c r="W27" s="28"/>
      <c r="X27" s="28"/>
      <c r="Y27" s="28"/>
      <c r="Z27" s="28"/>
      <c r="AA27" s="28"/>
      <c r="AB27" s="28"/>
      <c r="AC27" s="28"/>
      <c r="AD27" s="28"/>
      <c r="AE27" s="28"/>
      <c r="AF27" s="28"/>
      <c r="AG27" s="28"/>
      <c r="AH27" s="28"/>
      <c r="AI27" s="28"/>
      <c r="AJ27" s="28"/>
      <c r="AK27" s="28"/>
    </row>
    <row r="28" spans="1:37" ht="18.75" customHeight="1">
      <c r="A28" s="326"/>
      <c r="B28" s="534"/>
      <c r="C28" s="613"/>
      <c r="D28" s="615">
        <v>6</v>
      </c>
      <c r="E28" s="44" t="s">
        <v>32</v>
      </c>
      <c r="F28" s="178"/>
      <c r="G28" s="216">
        <f>IF(F28="","",VLOOKUP($F28,'選手一覧'!$A$1:$L$100,2,FALSE))</f>
      </c>
      <c r="H28" s="217">
        <f>IF(F28="","",VLOOKUP($F28,'選手一覧'!$A$1:$L$100,3,FALSE))</f>
      </c>
      <c r="I28" s="617">
        <f>IF($F28="","",VLOOKUP($F28,'選手一覧'!$A$1:$L$100,7,FALSE))</f>
      </c>
      <c r="J28" s="618">
        <f>IF($F28="","",VLOOKUP($F28,'選手一覧'!$A$1:$L$100,3,FALSE))</f>
      </c>
      <c r="K28" s="619">
        <f>IF($F28="","",VLOOKUP($F28,'選手一覧'!$A$1:$L$100,3,FALSE))</f>
      </c>
      <c r="L28" s="191">
        <f>IF(F28="","",VLOOKUP((DATEDIF(I28,DATE($N$14,4,1),"Y")),'年齢対応表'!$A$1:$B$3,2,FALSE))</f>
      </c>
      <c r="M28" s="620"/>
      <c r="N28" s="39"/>
      <c r="O28" s="622"/>
      <c r="P28" s="40"/>
      <c r="Q28" s="627"/>
      <c r="R28" s="628"/>
      <c r="S28" s="37"/>
      <c r="T28" s="37"/>
      <c r="U28" s="28"/>
      <c r="V28" s="28"/>
      <c r="W28" s="28"/>
      <c r="X28" s="28"/>
      <c r="Y28" s="28"/>
      <c r="Z28" s="28"/>
      <c r="AA28" s="28"/>
      <c r="AB28" s="28"/>
      <c r="AC28" s="28"/>
      <c r="AD28" s="28"/>
      <c r="AE28" s="28"/>
      <c r="AF28" s="28"/>
      <c r="AG28" s="28"/>
      <c r="AH28" s="28"/>
      <c r="AI28" s="28"/>
      <c r="AJ28" s="28"/>
      <c r="AK28" s="28"/>
    </row>
    <row r="29" spans="1:37" ht="18.75" customHeight="1">
      <c r="A29" s="326"/>
      <c r="B29" s="534"/>
      <c r="C29" s="648"/>
      <c r="D29" s="649"/>
      <c r="E29" s="45" t="s">
        <v>34</v>
      </c>
      <c r="F29" s="179"/>
      <c r="G29" s="264">
        <f>IF(F29="","",VLOOKUP($F29,'選手一覧'!$A$1:$L$100,2,FALSE))</f>
      </c>
      <c r="H29" s="265">
        <f>IF(F29="","",VLOOKUP($F29,'選手一覧'!$A$1:$L$100,3,FALSE))</f>
      </c>
      <c r="I29" s="650">
        <f>IF($F29="","",VLOOKUP($F29,'選手一覧'!$A$1:$L$100,7,FALSE))</f>
      </c>
      <c r="J29" s="651">
        <f>IF($F29="","",VLOOKUP($F29,'選手一覧'!$A$1:$L$100,3,FALSE))</f>
      </c>
      <c r="K29" s="652">
        <f>IF($F29="","",VLOOKUP($F29,'選手一覧'!$A$1:$L$100,3,FALSE))</f>
      </c>
      <c r="L29" s="266">
        <f>IF(F29="","",VLOOKUP((DATEDIF(I29,DATE($N$14,4,1),"Y")),'年齢対応表'!$A$1:$B$3,2,FALSE))</f>
      </c>
      <c r="M29" s="620"/>
      <c r="N29" s="42"/>
      <c r="O29" s="622"/>
      <c r="P29" s="43"/>
      <c r="Q29" s="653"/>
      <c r="R29" s="654"/>
      <c r="S29" s="37"/>
      <c r="T29" s="37"/>
      <c r="U29" s="28"/>
      <c r="V29" s="28"/>
      <c r="W29" s="28"/>
      <c r="X29" s="28"/>
      <c r="Y29" s="28"/>
      <c r="Z29" s="28"/>
      <c r="AA29" s="28"/>
      <c r="AB29" s="28"/>
      <c r="AC29" s="28"/>
      <c r="AD29" s="28"/>
      <c r="AE29" s="28"/>
      <c r="AF29" s="28"/>
      <c r="AG29" s="28"/>
      <c r="AH29" s="28"/>
      <c r="AI29" s="28"/>
      <c r="AJ29" s="28"/>
      <c r="AK29" s="28"/>
    </row>
    <row r="30" spans="1:37" ht="18.75" customHeight="1">
      <c r="A30" s="326"/>
      <c r="B30" s="534"/>
      <c r="C30" s="624"/>
      <c r="D30" s="626">
        <v>7</v>
      </c>
      <c r="E30" s="18" t="s">
        <v>32</v>
      </c>
      <c r="F30" s="172"/>
      <c r="G30" s="214">
        <f>IF(F30="","",VLOOKUP($F30,'選手一覧'!$A$1:$L$100,2,FALSE))</f>
      </c>
      <c r="H30" s="215">
        <f>IF(F30="","",VLOOKUP($F30,'選手一覧'!$A$1:$L$100,3,FALSE))</f>
      </c>
      <c r="I30" s="634">
        <f>IF($F30="","",VLOOKUP($F30,'選手一覧'!$A$1:$L$100,7,FALSE))</f>
      </c>
      <c r="J30" s="635">
        <f>IF($F30="","",VLOOKUP($F30,'選手一覧'!$A$1:$L$100,3,FALSE))</f>
      </c>
      <c r="K30" s="636">
        <f>IF($F30="","",VLOOKUP($F30,'選手一覧'!$A$1:$L$100,3,FALSE))</f>
      </c>
      <c r="L30" s="190">
        <f>IF(F30="","",VLOOKUP((DATEDIF(I30,DATE($N$14,4,1),"Y")),'年齢対応表'!$A$1:$B$3,2,FALSE))</f>
      </c>
      <c r="M30" s="637"/>
      <c r="N30" s="19"/>
      <c r="O30" s="639"/>
      <c r="P30" s="20"/>
      <c r="Q30" s="641"/>
      <c r="R30" s="642"/>
      <c r="S30" s="37"/>
      <c r="T30" s="37"/>
      <c r="U30" s="28"/>
      <c r="V30" s="28"/>
      <c r="W30" s="28"/>
      <c r="X30" s="28"/>
      <c r="Y30" s="28"/>
      <c r="Z30" s="28"/>
      <c r="AA30" s="28"/>
      <c r="AB30" s="28"/>
      <c r="AC30" s="28"/>
      <c r="AD30" s="28"/>
      <c r="AE30" s="28"/>
      <c r="AF30" s="28"/>
      <c r="AG30" s="28"/>
      <c r="AH30" s="28"/>
      <c r="AI30" s="28"/>
      <c r="AJ30" s="28"/>
      <c r="AK30" s="28"/>
    </row>
    <row r="31" spans="1:37" ht="18.75" customHeight="1">
      <c r="A31" s="326"/>
      <c r="B31" s="534"/>
      <c r="C31" s="625"/>
      <c r="D31" s="626"/>
      <c r="E31" s="25" t="s">
        <v>34</v>
      </c>
      <c r="F31" s="177"/>
      <c r="G31" s="261">
        <f>IF(F31="","",VLOOKUP($F31,'選手一覧'!$A$1:$L$100,2,FALSE))</f>
      </c>
      <c r="H31" s="262">
        <f>IF(F31="","",VLOOKUP($F31,'選手一覧'!$A$1:$L$100,3,FALSE))</f>
      </c>
      <c r="I31" s="643">
        <f>IF($F31="","",VLOOKUP($F31,'選手一覧'!$A$1:$L$100,7,FALSE))</f>
      </c>
      <c r="J31" s="644">
        <f>IF($F31="","",VLOOKUP($F31,'選手一覧'!$A$1:$L$100,3,FALSE))</f>
      </c>
      <c r="K31" s="645">
        <f>IF($F31="","",VLOOKUP($F31,'選手一覧'!$A$1:$L$100,3,FALSE))</f>
      </c>
      <c r="L31" s="263">
        <f>IF(F31="","",VLOOKUP((DATEDIF(I31,DATE($N$14,4,1),"Y")),'年齢対応表'!$A$1:$B$3,2,FALSE))</f>
      </c>
      <c r="M31" s="638"/>
      <c r="N31" s="22"/>
      <c r="O31" s="640"/>
      <c r="P31" s="23"/>
      <c r="Q31" s="646"/>
      <c r="R31" s="647"/>
      <c r="S31" s="37"/>
      <c r="T31" s="37"/>
      <c r="U31" s="28"/>
      <c r="V31" s="28"/>
      <c r="W31" s="28"/>
      <c r="X31" s="28"/>
      <c r="Y31" s="28"/>
      <c r="Z31" s="28"/>
      <c r="AA31" s="28"/>
      <c r="AB31" s="28"/>
      <c r="AC31" s="28"/>
      <c r="AD31" s="28"/>
      <c r="AE31" s="28"/>
      <c r="AF31" s="28"/>
      <c r="AG31" s="28"/>
      <c r="AH31" s="28"/>
      <c r="AI31" s="28"/>
      <c r="AJ31" s="28"/>
      <c r="AK31" s="28"/>
    </row>
    <row r="32" spans="1:37" ht="18.75" customHeight="1">
      <c r="A32" s="326"/>
      <c r="B32" s="534"/>
      <c r="C32" s="613"/>
      <c r="D32" s="615">
        <v>8</v>
      </c>
      <c r="E32" s="44" t="s">
        <v>32</v>
      </c>
      <c r="F32" s="178"/>
      <c r="G32" s="216">
        <f>IF(F32="","",VLOOKUP($F32,'選手一覧'!$A$1:$L$100,2,FALSE))</f>
      </c>
      <c r="H32" s="217">
        <f>IF(F32="","",VLOOKUP($F32,'選手一覧'!$A$1:$L$100,3,FALSE))</f>
      </c>
      <c r="I32" s="617">
        <f>IF($F32="","",VLOOKUP($F32,'選手一覧'!$A$1:$L$100,7,FALSE))</f>
      </c>
      <c r="J32" s="618">
        <f>IF($F32="","",VLOOKUP($F32,'選手一覧'!$A$1:$L$100,3,FALSE))</f>
      </c>
      <c r="K32" s="619">
        <f>IF($F32="","",VLOOKUP($F32,'選手一覧'!$A$1:$L$100,3,FALSE))</f>
      </c>
      <c r="L32" s="191">
        <f>IF(F32="","",VLOOKUP((DATEDIF(I32,DATE($N$14,4,1),"Y")),'年齢対応表'!$A$1:$B$3,2,FALSE))</f>
      </c>
      <c r="M32" s="620"/>
      <c r="N32" s="39"/>
      <c r="O32" s="622"/>
      <c r="P32" s="40"/>
      <c r="Q32" s="627"/>
      <c r="R32" s="628"/>
      <c r="S32" s="37"/>
      <c r="T32" s="37"/>
      <c r="U32" s="28"/>
      <c r="V32" s="28"/>
      <c r="W32" s="28"/>
      <c r="X32" s="28"/>
      <c r="Y32" s="28"/>
      <c r="Z32" s="28"/>
      <c r="AA32" s="28"/>
      <c r="AB32" s="28"/>
      <c r="AC32" s="28"/>
      <c r="AD32" s="28"/>
      <c r="AE32" s="28"/>
      <c r="AF32" s="28"/>
      <c r="AG32" s="28"/>
      <c r="AH32" s="28"/>
      <c r="AI32" s="28"/>
      <c r="AJ32" s="28"/>
      <c r="AK32" s="28"/>
    </row>
    <row r="33" spans="1:37" ht="18.75" customHeight="1">
      <c r="A33" s="326"/>
      <c r="B33" s="534"/>
      <c r="C33" s="648"/>
      <c r="D33" s="649"/>
      <c r="E33" s="45" t="s">
        <v>34</v>
      </c>
      <c r="F33" s="179"/>
      <c r="G33" s="264">
        <f>IF(F33="","",VLOOKUP($F33,'選手一覧'!$A$1:$L$100,2,FALSE))</f>
      </c>
      <c r="H33" s="265">
        <f>IF(F33="","",VLOOKUP($F33,'選手一覧'!$A$1:$L$100,3,FALSE))</f>
      </c>
      <c r="I33" s="650">
        <f>IF($F33="","",VLOOKUP($F33,'選手一覧'!$A$1:$L$100,7,FALSE))</f>
      </c>
      <c r="J33" s="651">
        <f>IF($F33="","",VLOOKUP($F33,'選手一覧'!$A$1:$L$100,3,FALSE))</f>
      </c>
      <c r="K33" s="652">
        <f>IF($F33="","",VLOOKUP($F33,'選手一覧'!$A$1:$L$100,3,FALSE))</f>
      </c>
      <c r="L33" s="266">
        <f>IF(F33="","",VLOOKUP((DATEDIF(I33,DATE($N$14,4,1),"Y")),'年齢対応表'!$A$1:$B$3,2,FALSE))</f>
      </c>
      <c r="M33" s="620"/>
      <c r="N33" s="42"/>
      <c r="O33" s="622"/>
      <c r="P33" s="43"/>
      <c r="Q33" s="653"/>
      <c r="R33" s="654"/>
      <c r="S33" s="37"/>
      <c r="T33" s="37"/>
      <c r="U33" s="28"/>
      <c r="V33" s="28"/>
      <c r="W33" s="28"/>
      <c r="X33" s="28"/>
      <c r="Y33" s="28"/>
      <c r="Z33" s="28"/>
      <c r="AA33" s="28"/>
      <c r="AB33" s="28"/>
      <c r="AC33" s="28"/>
      <c r="AD33" s="28"/>
      <c r="AE33" s="28"/>
      <c r="AF33" s="28"/>
      <c r="AG33" s="28"/>
      <c r="AH33" s="28"/>
      <c r="AI33" s="28"/>
      <c r="AJ33" s="28"/>
      <c r="AK33" s="28"/>
    </row>
    <row r="34" spans="1:37" ht="18.75" customHeight="1">
      <c r="A34" s="326"/>
      <c r="B34" s="534"/>
      <c r="C34" s="624"/>
      <c r="D34" s="626">
        <v>9</v>
      </c>
      <c r="E34" s="18" t="s">
        <v>32</v>
      </c>
      <c r="F34" s="172"/>
      <c r="G34" s="214">
        <f>IF(F34="","",VLOOKUP($F34,'選手一覧'!$A$1:$L$100,2,FALSE))</f>
      </c>
      <c r="H34" s="215">
        <f>IF(F34="","",VLOOKUP($F34,'選手一覧'!$A$1:$L$100,3,FALSE))</f>
      </c>
      <c r="I34" s="634">
        <f>IF($F34="","",VLOOKUP($F34,'選手一覧'!$A$1:$L$100,7,FALSE))</f>
      </c>
      <c r="J34" s="635">
        <f>IF($F34="","",VLOOKUP($F34,'選手一覧'!$A$1:$L$100,3,FALSE))</f>
      </c>
      <c r="K34" s="636">
        <f>IF($F34="","",VLOOKUP($F34,'選手一覧'!$A$1:$L$100,3,FALSE))</f>
      </c>
      <c r="L34" s="190">
        <f>IF(F34="","",VLOOKUP((DATEDIF(I34,DATE($N$14,4,1),"Y")),'年齢対応表'!$A$1:$B$3,2,FALSE))</f>
      </c>
      <c r="M34" s="637"/>
      <c r="N34" s="19"/>
      <c r="O34" s="639"/>
      <c r="P34" s="20"/>
      <c r="Q34" s="641"/>
      <c r="R34" s="642"/>
      <c r="S34" s="37"/>
      <c r="T34" s="37"/>
      <c r="U34" s="28"/>
      <c r="V34" s="28"/>
      <c r="W34" s="28"/>
      <c r="X34" s="28"/>
      <c r="Y34" s="28"/>
      <c r="Z34" s="28"/>
      <c r="AA34" s="28"/>
      <c r="AB34" s="28"/>
      <c r="AC34" s="28"/>
      <c r="AD34" s="28"/>
      <c r="AE34" s="28"/>
      <c r="AF34" s="28"/>
      <c r="AG34" s="28"/>
      <c r="AH34" s="28"/>
      <c r="AI34" s="28"/>
      <c r="AJ34" s="28"/>
      <c r="AK34" s="28"/>
    </row>
    <row r="35" spans="1:37" ht="18.75" customHeight="1">
      <c r="A35" s="326" t="s">
        <v>220</v>
      </c>
      <c r="B35" s="534"/>
      <c r="C35" s="625"/>
      <c r="D35" s="626"/>
      <c r="E35" s="25" t="s">
        <v>34</v>
      </c>
      <c r="F35" s="177"/>
      <c r="G35" s="261">
        <f>IF(F35="","",VLOOKUP($F35,'選手一覧'!$A$1:$L$100,2,FALSE))</f>
      </c>
      <c r="H35" s="262">
        <f>IF(F35="","",VLOOKUP($F35,'選手一覧'!$A$1:$L$100,3,FALSE))</f>
      </c>
      <c r="I35" s="643">
        <f>IF($F35="","",VLOOKUP($F35,'選手一覧'!$A$1:$L$100,7,FALSE))</f>
      </c>
      <c r="J35" s="644">
        <f>IF($F35="","",VLOOKUP($F35,'選手一覧'!$A$1:$L$100,3,FALSE))</f>
      </c>
      <c r="K35" s="645">
        <f>IF($F35="","",VLOOKUP($F35,'選手一覧'!$A$1:$L$100,3,FALSE))</f>
      </c>
      <c r="L35" s="263">
        <f>IF(F35="","",VLOOKUP((DATEDIF(I35,DATE($N$14,4,1),"Y")),'年齢対応表'!$A$1:$B$3,2,FALSE))</f>
      </c>
      <c r="M35" s="638"/>
      <c r="N35" s="22"/>
      <c r="O35" s="640"/>
      <c r="P35" s="23"/>
      <c r="Q35" s="646"/>
      <c r="R35" s="647"/>
      <c r="S35" s="37"/>
      <c r="T35" s="37"/>
      <c r="U35" s="28"/>
      <c r="V35" s="28"/>
      <c r="W35" s="28"/>
      <c r="X35" s="28"/>
      <c r="Y35" s="28"/>
      <c r="Z35" s="28"/>
      <c r="AA35" s="28"/>
      <c r="AB35" s="28"/>
      <c r="AC35" s="28"/>
      <c r="AD35" s="28"/>
      <c r="AE35" s="28"/>
      <c r="AF35" s="28"/>
      <c r="AG35" s="28"/>
      <c r="AH35" s="28"/>
      <c r="AI35" s="28"/>
      <c r="AJ35" s="28"/>
      <c r="AK35" s="28"/>
    </row>
    <row r="36" spans="1:37" ht="18.75" customHeight="1">
      <c r="A36" s="326" t="s">
        <v>221</v>
      </c>
      <c r="B36" s="534"/>
      <c r="C36" s="613"/>
      <c r="D36" s="615">
        <v>10</v>
      </c>
      <c r="E36" s="44" t="s">
        <v>32</v>
      </c>
      <c r="F36" s="178"/>
      <c r="G36" s="216">
        <f>IF(F36="","",VLOOKUP($F36,'選手一覧'!$A$1:$L$100,2,FALSE))</f>
      </c>
      <c r="H36" s="217">
        <f>IF(F36="","",VLOOKUP($F36,'選手一覧'!$A$1:$L$100,3,FALSE))</f>
      </c>
      <c r="I36" s="617">
        <f>IF($F36="","",VLOOKUP($F36,'選手一覧'!$A$1:$L$100,7,FALSE))</f>
      </c>
      <c r="J36" s="618">
        <f>IF($F36="","",VLOOKUP($F36,'選手一覧'!$A$1:$L$100,3,FALSE))</f>
      </c>
      <c r="K36" s="619">
        <f>IF($F36="","",VLOOKUP($F36,'選手一覧'!$A$1:$L$100,3,FALSE))</f>
      </c>
      <c r="L36" s="191">
        <f>IF(F36="","",VLOOKUP((DATEDIF(I36,DATE($N$14,4,1),"Y")),'年齢対応表'!$A$1:$B$3,2,FALSE))</f>
      </c>
      <c r="M36" s="620"/>
      <c r="N36" s="39"/>
      <c r="O36" s="622"/>
      <c r="P36" s="40"/>
      <c r="Q36" s="627"/>
      <c r="R36" s="628"/>
      <c r="S36" s="37"/>
      <c r="T36" s="37"/>
      <c r="U36" s="28"/>
      <c r="V36" s="28"/>
      <c r="W36" s="28"/>
      <c r="X36" s="28"/>
      <c r="Y36" s="28"/>
      <c r="Z36" s="28"/>
      <c r="AA36" s="28"/>
      <c r="AB36" s="28"/>
      <c r="AC36" s="28"/>
      <c r="AD36" s="28"/>
      <c r="AE36" s="28"/>
      <c r="AF36" s="28"/>
      <c r="AG36" s="28"/>
      <c r="AH36" s="28"/>
      <c r="AI36" s="28"/>
      <c r="AJ36" s="28"/>
      <c r="AK36" s="28"/>
    </row>
    <row r="37" spans="1:37" ht="18.75" customHeight="1">
      <c r="A37" s="326"/>
      <c r="B37" s="534"/>
      <c r="C37" s="648"/>
      <c r="D37" s="649"/>
      <c r="E37" s="45" t="s">
        <v>34</v>
      </c>
      <c r="F37" s="179"/>
      <c r="G37" s="264">
        <f>IF(F37="","",VLOOKUP($F37,'選手一覧'!$A$1:$L$100,2,FALSE))</f>
      </c>
      <c r="H37" s="265">
        <f>IF(F37="","",VLOOKUP($F37,'選手一覧'!$A$1:$L$100,3,FALSE))</f>
      </c>
      <c r="I37" s="650">
        <f>IF($F37="","",VLOOKUP($F37,'選手一覧'!$A$1:$L$100,7,FALSE))</f>
      </c>
      <c r="J37" s="651">
        <f>IF($F37="","",VLOOKUP($F37,'選手一覧'!$A$1:$L$100,3,FALSE))</f>
      </c>
      <c r="K37" s="652">
        <f>IF($F37="","",VLOOKUP($F37,'選手一覧'!$A$1:$L$100,3,FALSE))</f>
      </c>
      <c r="L37" s="266">
        <f>IF(F37="","",VLOOKUP((DATEDIF(I37,DATE($N$14,4,1),"Y")),'年齢対応表'!$A$1:$B$3,2,FALSE))</f>
      </c>
      <c r="M37" s="620"/>
      <c r="N37" s="42"/>
      <c r="O37" s="622"/>
      <c r="P37" s="43"/>
      <c r="Q37" s="653"/>
      <c r="R37" s="654"/>
      <c r="S37" s="37"/>
      <c r="T37" s="37"/>
      <c r="U37" s="28"/>
      <c r="V37" s="28"/>
      <c r="W37" s="28"/>
      <c r="X37" s="28"/>
      <c r="Y37" s="28"/>
      <c r="Z37" s="28"/>
      <c r="AA37" s="28"/>
      <c r="AB37" s="28"/>
      <c r="AC37" s="28"/>
      <c r="AD37" s="28"/>
      <c r="AE37" s="28"/>
      <c r="AF37" s="28"/>
      <c r="AG37" s="28"/>
      <c r="AH37" s="28"/>
      <c r="AI37" s="28"/>
      <c r="AJ37" s="28"/>
      <c r="AK37" s="28"/>
    </row>
    <row r="38" spans="1:37" ht="18.75" customHeight="1">
      <c r="A38" s="326"/>
      <c r="B38" s="534"/>
      <c r="C38" s="624"/>
      <c r="D38" s="626">
        <v>11</v>
      </c>
      <c r="E38" s="18" t="s">
        <v>32</v>
      </c>
      <c r="F38" s="172"/>
      <c r="G38" s="214">
        <f>IF(F38="","",VLOOKUP($F38,'選手一覧'!$A$1:$L$100,2,FALSE))</f>
      </c>
      <c r="H38" s="215">
        <f>IF(F38="","",VLOOKUP($F38,'選手一覧'!$A$1:$L$100,3,FALSE))</f>
      </c>
      <c r="I38" s="634">
        <f>IF($F38="","",VLOOKUP($F38,'選手一覧'!$A$1:$L$100,7,FALSE))</f>
      </c>
      <c r="J38" s="635">
        <f>IF($F38="","",VLOOKUP($F38,'選手一覧'!$A$1:$L$100,3,FALSE))</f>
      </c>
      <c r="K38" s="636">
        <f>IF($F38="","",VLOOKUP($F38,'選手一覧'!$A$1:$L$100,3,FALSE))</f>
      </c>
      <c r="L38" s="190">
        <f>IF(F38="","",VLOOKUP((DATEDIF(I38,DATE($N$14,4,1),"Y")),'年齢対応表'!$A$1:$B$3,2,FALSE))</f>
      </c>
      <c r="M38" s="637"/>
      <c r="N38" s="19"/>
      <c r="O38" s="639"/>
      <c r="P38" s="20"/>
      <c r="Q38" s="641"/>
      <c r="R38" s="642"/>
      <c r="S38" s="37"/>
      <c r="T38" s="37"/>
      <c r="U38" s="28"/>
      <c r="V38" s="28"/>
      <c r="W38" s="28"/>
      <c r="X38" s="28"/>
      <c r="Y38" s="28"/>
      <c r="Z38" s="28"/>
      <c r="AA38" s="28"/>
      <c r="AB38" s="28"/>
      <c r="AC38" s="28"/>
      <c r="AD38" s="28"/>
      <c r="AE38" s="28"/>
      <c r="AF38" s="28"/>
      <c r="AG38" s="28"/>
      <c r="AH38" s="28"/>
      <c r="AI38" s="28"/>
      <c r="AJ38" s="28"/>
      <c r="AK38" s="28"/>
    </row>
    <row r="39" spans="1:37" ht="18.75" customHeight="1">
      <c r="A39" s="326"/>
      <c r="B39" s="534"/>
      <c r="C39" s="625"/>
      <c r="D39" s="626"/>
      <c r="E39" s="25" t="s">
        <v>34</v>
      </c>
      <c r="F39" s="177"/>
      <c r="G39" s="261">
        <f>IF(F39="","",VLOOKUP($F39,'選手一覧'!$A$1:$L$100,2,FALSE))</f>
      </c>
      <c r="H39" s="262">
        <f>IF(F39="","",VLOOKUP($F39,'選手一覧'!$A$1:$L$100,3,FALSE))</f>
      </c>
      <c r="I39" s="643">
        <f>IF($F39="","",VLOOKUP($F39,'選手一覧'!$A$1:$L$100,7,FALSE))</f>
      </c>
      <c r="J39" s="644">
        <f>IF($F39="","",VLOOKUP($F39,'選手一覧'!$A$1:$L$100,3,FALSE))</f>
      </c>
      <c r="K39" s="645">
        <f>IF($F39="","",VLOOKUP($F39,'選手一覧'!$A$1:$L$100,3,FALSE))</f>
      </c>
      <c r="L39" s="263">
        <f>IF(F39="","",VLOOKUP((DATEDIF(I39,DATE($N$14,4,1),"Y")),'年齢対応表'!$A$1:$B$3,2,FALSE))</f>
      </c>
      <c r="M39" s="638"/>
      <c r="N39" s="22"/>
      <c r="O39" s="640"/>
      <c r="P39" s="23"/>
      <c r="Q39" s="646"/>
      <c r="R39" s="647"/>
      <c r="S39" s="37"/>
      <c r="T39" s="37"/>
      <c r="U39" s="28"/>
      <c r="V39" s="28"/>
      <c r="W39" s="28"/>
      <c r="X39" s="28"/>
      <c r="Y39" s="28"/>
      <c r="Z39" s="28"/>
      <c r="AA39" s="28"/>
      <c r="AB39" s="28"/>
      <c r="AC39" s="28"/>
      <c r="AD39" s="28"/>
      <c r="AE39" s="28"/>
      <c r="AF39" s="28"/>
      <c r="AG39" s="28"/>
      <c r="AH39" s="28"/>
      <c r="AI39" s="28"/>
      <c r="AJ39" s="28"/>
      <c r="AK39" s="28"/>
    </row>
    <row r="40" spans="1:37" ht="18.75" customHeight="1">
      <c r="A40" s="326"/>
      <c r="B40" s="534"/>
      <c r="C40" s="613"/>
      <c r="D40" s="615">
        <v>12</v>
      </c>
      <c r="E40" s="44" t="s">
        <v>32</v>
      </c>
      <c r="F40" s="178"/>
      <c r="G40" s="216">
        <f>IF(F40="","",VLOOKUP($F40,'選手一覧'!$A$1:$L$100,2,FALSE))</f>
      </c>
      <c r="H40" s="217">
        <f>IF(F40="","",VLOOKUP($F40,'選手一覧'!$A$1:$L$100,3,FALSE))</f>
      </c>
      <c r="I40" s="617">
        <f>IF($F40="","",VLOOKUP($F40,'選手一覧'!$A$1:$L$100,7,FALSE))</f>
      </c>
      <c r="J40" s="618">
        <f>IF($F40="","",VLOOKUP($F40,'選手一覧'!$A$1:$L$100,3,FALSE))</f>
      </c>
      <c r="K40" s="619">
        <f>IF($F40="","",VLOOKUP($F40,'選手一覧'!$A$1:$L$100,3,FALSE))</f>
      </c>
      <c r="L40" s="191">
        <f>IF(F40="","",VLOOKUP((DATEDIF(I40,DATE($N$14,4,1),"Y")),'年齢対応表'!$A$1:$B$3,2,FALSE))</f>
      </c>
      <c r="M40" s="620"/>
      <c r="N40" s="39"/>
      <c r="O40" s="622"/>
      <c r="P40" s="40"/>
      <c r="Q40" s="627"/>
      <c r="R40" s="628"/>
      <c r="S40" s="37"/>
      <c r="T40" s="37"/>
      <c r="U40" s="28"/>
      <c r="V40" s="28"/>
      <c r="W40" s="28"/>
      <c r="X40" s="28"/>
      <c r="Y40" s="28"/>
      <c r="Z40" s="28"/>
      <c r="AA40" s="28"/>
      <c r="AB40" s="28"/>
      <c r="AC40" s="28"/>
      <c r="AD40" s="28"/>
      <c r="AE40" s="28"/>
      <c r="AF40" s="28"/>
      <c r="AG40" s="28"/>
      <c r="AH40" s="28"/>
      <c r="AI40" s="28"/>
      <c r="AJ40" s="28"/>
      <c r="AK40" s="28"/>
    </row>
    <row r="41" spans="1:37" ht="18.75" customHeight="1" thickBot="1">
      <c r="A41" s="326"/>
      <c r="B41" s="535"/>
      <c r="C41" s="614"/>
      <c r="D41" s="616"/>
      <c r="E41" s="46" t="s">
        <v>34</v>
      </c>
      <c r="F41" s="180"/>
      <c r="G41" s="267">
        <f>IF(F41="","",VLOOKUP($F41,'選手一覧'!$A$1:$L$100,2,FALSE))</f>
      </c>
      <c r="H41" s="268">
        <f>IF(F41="","",VLOOKUP($F41,'選手一覧'!$A$1:$L$100,3,FALSE))</f>
      </c>
      <c r="I41" s="629">
        <f>IF($F41="","",VLOOKUP($F41,'選手一覧'!$A$1:$L$100,7,FALSE))</f>
      </c>
      <c r="J41" s="630">
        <f>IF($F41="","",VLOOKUP($F41,'選手一覧'!$A$1:$L$100,3,FALSE))</f>
      </c>
      <c r="K41" s="631">
        <f>IF($F41="","",VLOOKUP($F41,'選手一覧'!$A$1:$L$100,3,FALSE))</f>
      </c>
      <c r="L41" s="269">
        <f>IF(F41="","",VLOOKUP((DATEDIF(I41,DATE($N$14,4,1),"Y")),'年齢対応表'!$A$1:$B$3,2,FALSE))</f>
      </c>
      <c r="M41" s="621"/>
      <c r="N41" s="47"/>
      <c r="O41" s="623"/>
      <c r="P41" s="48"/>
      <c r="Q41" s="632"/>
      <c r="R41" s="633"/>
      <c r="S41" s="37"/>
      <c r="T41" s="37"/>
      <c r="U41" s="28"/>
      <c r="V41" s="28"/>
      <c r="W41" s="28"/>
      <c r="X41" s="28"/>
      <c r="Y41" s="28"/>
      <c r="Z41" s="28"/>
      <c r="AA41" s="28"/>
      <c r="AB41" s="28"/>
      <c r="AC41" s="28"/>
      <c r="AD41" s="28"/>
      <c r="AE41" s="28"/>
      <c r="AF41" s="28"/>
      <c r="AG41" s="28"/>
      <c r="AH41" s="28"/>
      <c r="AI41" s="28"/>
      <c r="AJ41" s="28"/>
      <c r="AK41" s="28"/>
    </row>
    <row r="42" spans="1:37" ht="13.5">
      <c r="A42" s="326"/>
      <c r="D42" s="1"/>
      <c r="E42" s="1"/>
      <c r="F42" s="1"/>
      <c r="G42" s="1"/>
      <c r="S42" s="28"/>
      <c r="T42" s="28"/>
      <c r="U42" s="28"/>
      <c r="V42" s="28"/>
      <c r="W42" s="28"/>
      <c r="X42" s="28"/>
      <c r="Y42" s="28"/>
      <c r="Z42" s="28"/>
      <c r="AA42" s="28"/>
      <c r="AB42" s="28"/>
      <c r="AC42" s="28"/>
      <c r="AD42" s="28"/>
      <c r="AE42" s="28"/>
      <c r="AF42" s="28"/>
      <c r="AG42" s="28"/>
      <c r="AH42" s="28"/>
      <c r="AI42" s="28"/>
      <c r="AJ42" s="28"/>
      <c r="AK42" s="28"/>
    </row>
    <row r="43" spans="1:37" ht="23.25" customHeight="1">
      <c r="A43" s="326"/>
      <c r="B43" s="3" t="s">
        <v>10</v>
      </c>
      <c r="C43" s="3"/>
      <c r="E43" s="1"/>
      <c r="F43" s="1"/>
      <c r="G43" s="1"/>
      <c r="S43" s="28"/>
      <c r="T43" s="28"/>
      <c r="U43" s="28"/>
      <c r="V43" s="28"/>
      <c r="W43" s="28"/>
      <c r="X43" s="28"/>
      <c r="Y43" s="28"/>
      <c r="Z43" s="28"/>
      <c r="AA43" s="28"/>
      <c r="AB43" s="28"/>
      <c r="AC43" s="28"/>
      <c r="AD43" s="28"/>
      <c r="AE43" s="28"/>
      <c r="AF43" s="28"/>
      <c r="AG43" s="28"/>
      <c r="AH43" s="28"/>
      <c r="AI43" s="28"/>
      <c r="AJ43" s="28"/>
      <c r="AK43" s="28"/>
    </row>
    <row r="44" spans="1:37" ht="27" customHeight="1">
      <c r="A44" s="326"/>
      <c r="D44" s="70" t="s">
        <v>11</v>
      </c>
      <c r="E44" s="1"/>
      <c r="F44" s="1"/>
      <c r="G44" s="1"/>
      <c r="K44" s="531"/>
      <c r="L44" s="531"/>
      <c r="M44" s="531"/>
      <c r="N44" s="531"/>
      <c r="O44" s="531"/>
      <c r="P44" s="3" t="s">
        <v>12</v>
      </c>
      <c r="Q44" s="3"/>
      <c r="S44" s="28"/>
      <c r="T44" s="28"/>
      <c r="U44" s="28"/>
      <c r="V44" s="28"/>
      <c r="W44" s="28"/>
      <c r="X44" s="28"/>
      <c r="Y44" s="28"/>
      <c r="Z44" s="28"/>
      <c r="AA44" s="28"/>
      <c r="AB44" s="28"/>
      <c r="AC44" s="28"/>
      <c r="AD44" s="28"/>
      <c r="AE44" s="28"/>
      <c r="AF44" s="28"/>
      <c r="AG44" s="28"/>
      <c r="AH44" s="28"/>
      <c r="AI44" s="28"/>
      <c r="AJ44" s="28"/>
      <c r="AK44" s="28"/>
    </row>
    <row r="45" spans="1:37" ht="27" customHeight="1">
      <c r="A45" s="326"/>
      <c r="K45" s="532"/>
      <c r="L45" s="532"/>
      <c r="M45" s="532"/>
      <c r="N45" s="532"/>
      <c r="O45" s="532"/>
      <c r="P45" s="193" t="s">
        <v>5</v>
      </c>
      <c r="Q45" s="1"/>
      <c r="S45" s="28"/>
      <c r="T45" s="28"/>
      <c r="U45" s="28"/>
      <c r="V45" s="28"/>
      <c r="W45" s="28"/>
      <c r="X45" s="28"/>
      <c r="Y45" s="28"/>
      <c r="Z45" s="28"/>
      <c r="AA45" s="28"/>
      <c r="AB45" s="28"/>
      <c r="AC45" s="28"/>
      <c r="AD45" s="28"/>
      <c r="AE45" s="28"/>
      <c r="AF45" s="28"/>
      <c r="AG45" s="28"/>
      <c r="AH45" s="28"/>
      <c r="AI45" s="28"/>
      <c r="AJ45" s="28"/>
      <c r="AK45" s="28"/>
    </row>
    <row r="46" spans="1:37" ht="13.5" customHeight="1">
      <c r="A46" s="326"/>
      <c r="B46" s="28"/>
      <c r="C46" s="28"/>
      <c r="D46" s="30"/>
      <c r="E46" s="30"/>
      <c r="F46" s="30"/>
      <c r="G46" s="30"/>
      <c r="H46" s="28"/>
      <c r="I46" s="28"/>
      <c r="J46" s="28"/>
      <c r="K46" s="28"/>
      <c r="L46" s="28"/>
      <c r="M46" s="31"/>
      <c r="N46" s="31"/>
      <c r="O46" s="31"/>
      <c r="P46" s="31"/>
      <c r="Q46" s="28"/>
      <c r="R46" s="28"/>
      <c r="S46" s="28"/>
      <c r="T46" s="28"/>
      <c r="U46" s="28"/>
      <c r="V46" s="28"/>
      <c r="W46" s="28"/>
      <c r="X46" s="28"/>
      <c r="Y46" s="28"/>
      <c r="Z46" s="28"/>
      <c r="AA46" s="28"/>
      <c r="AB46" s="28"/>
      <c r="AC46" s="28"/>
      <c r="AD46" s="28"/>
      <c r="AE46" s="28"/>
      <c r="AF46" s="28"/>
      <c r="AG46" s="28"/>
      <c r="AH46" s="28"/>
      <c r="AI46" s="28"/>
      <c r="AJ46" s="28"/>
      <c r="AK46" s="28"/>
    </row>
    <row r="47" spans="1:37" ht="13.5">
      <c r="A47" s="326"/>
      <c r="B47" s="28"/>
      <c r="C47" s="28"/>
      <c r="D47" s="30"/>
      <c r="E47" s="30"/>
      <c r="F47" s="30"/>
      <c r="G47" s="30"/>
      <c r="H47" s="28"/>
      <c r="I47" s="28"/>
      <c r="J47" s="28"/>
      <c r="K47" s="28"/>
      <c r="L47" s="28"/>
      <c r="M47" s="31"/>
      <c r="N47" s="31"/>
      <c r="O47" s="31"/>
      <c r="P47" s="31"/>
      <c r="Q47" s="28"/>
      <c r="R47" s="28"/>
      <c r="S47" s="28"/>
      <c r="T47" s="28"/>
      <c r="U47" s="28"/>
      <c r="V47" s="28"/>
      <c r="W47" s="28"/>
      <c r="X47" s="28"/>
      <c r="Y47" s="28"/>
      <c r="Z47" s="28"/>
      <c r="AA47" s="28"/>
      <c r="AB47" s="28"/>
      <c r="AC47" s="28"/>
      <c r="AD47" s="28"/>
      <c r="AE47" s="28"/>
      <c r="AF47" s="28"/>
      <c r="AG47" s="28"/>
      <c r="AH47" s="28"/>
      <c r="AI47" s="28"/>
      <c r="AJ47" s="28"/>
      <c r="AK47" s="28"/>
    </row>
    <row r="48" spans="1:37" ht="13.5">
      <c r="A48" s="326"/>
      <c r="B48" s="28"/>
      <c r="C48" s="28"/>
      <c r="D48" s="30"/>
      <c r="E48" s="30"/>
      <c r="F48" s="30"/>
      <c r="G48" s="30"/>
      <c r="H48" s="28"/>
      <c r="I48" s="28"/>
      <c r="J48" s="28"/>
      <c r="K48" s="28"/>
      <c r="L48" s="28"/>
      <c r="M48" s="31"/>
      <c r="N48" s="31"/>
      <c r="O48" s="31"/>
      <c r="P48" s="31"/>
      <c r="Q48" s="28"/>
      <c r="R48" s="28"/>
      <c r="S48" s="28"/>
      <c r="T48" s="28"/>
      <c r="U48" s="28"/>
      <c r="V48" s="28"/>
      <c r="W48" s="28"/>
      <c r="X48" s="28"/>
      <c r="Y48" s="28"/>
      <c r="Z48" s="28"/>
      <c r="AA48" s="28"/>
      <c r="AB48" s="28"/>
      <c r="AC48" s="28"/>
      <c r="AD48" s="28"/>
      <c r="AE48" s="28"/>
      <c r="AF48" s="28"/>
      <c r="AG48" s="28"/>
      <c r="AH48" s="28"/>
      <c r="AI48" s="28"/>
      <c r="AJ48" s="28"/>
      <c r="AK48" s="28"/>
    </row>
    <row r="49" spans="1:37" ht="13.5">
      <c r="A49" s="326"/>
      <c r="B49" s="28"/>
      <c r="C49" s="28"/>
      <c r="D49" s="30"/>
      <c r="E49" s="30"/>
      <c r="F49" s="30"/>
      <c r="G49" s="30"/>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row>
    <row r="50" spans="1:37" ht="13.5">
      <c r="A50" s="326"/>
      <c r="B50" s="28"/>
      <c r="C50" s="28"/>
      <c r="D50" s="30"/>
      <c r="E50" s="30"/>
      <c r="F50" s="30"/>
      <c r="G50" s="30"/>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row>
    <row r="51" spans="1:37" ht="13.5">
      <c r="A51" s="326"/>
      <c r="B51" s="28"/>
      <c r="C51" s="28"/>
      <c r="D51" s="30"/>
      <c r="E51" s="30"/>
      <c r="F51" s="30"/>
      <c r="G51" s="30"/>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2" spans="1:37" ht="13.5">
      <c r="A52" s="326"/>
      <c r="B52" s="28"/>
      <c r="C52" s="28"/>
      <c r="D52" s="30"/>
      <c r="E52" s="30"/>
      <c r="F52" s="30"/>
      <c r="G52" s="30"/>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ht="13.5">
      <c r="A53" s="326"/>
      <c r="B53" s="28"/>
      <c r="C53" s="28"/>
      <c r="D53" s="30"/>
      <c r="E53" s="30"/>
      <c r="F53" s="30"/>
      <c r="G53" s="30"/>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row>
    <row r="54" spans="1:37" ht="13.5">
      <c r="A54" s="326"/>
      <c r="B54" s="28"/>
      <c r="C54" s="28"/>
      <c r="D54" s="30"/>
      <c r="E54" s="30"/>
      <c r="F54" s="30"/>
      <c r="G54" s="30"/>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row>
    <row r="55" spans="1:37" ht="13.5">
      <c r="A55" s="326"/>
      <c r="B55" s="28"/>
      <c r="C55" s="28"/>
      <c r="D55" s="30"/>
      <c r="E55" s="30"/>
      <c r="F55" s="30"/>
      <c r="G55" s="30"/>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ht="13.5">
      <c r="A56" s="326"/>
      <c r="B56" s="28"/>
      <c r="C56" s="28"/>
      <c r="D56" s="30"/>
      <c r="E56" s="30"/>
      <c r="F56" s="30"/>
      <c r="G56" s="30"/>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row>
    <row r="57" spans="1:37" ht="13.5">
      <c r="A57" s="326"/>
      <c r="B57" s="28"/>
      <c r="C57" s="28"/>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row>
    <row r="58" spans="1:37" ht="13.5">
      <c r="A58" s="326"/>
      <c r="B58" s="28"/>
      <c r="C58" s="28"/>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row>
    <row r="59" spans="1:37" ht="13.5">
      <c r="A59" s="326"/>
      <c r="B59" s="28"/>
      <c r="C59" s="28"/>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1:37" ht="13.5">
      <c r="A60" s="326"/>
      <c r="B60" s="28"/>
      <c r="C60" s="28"/>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1:37" ht="13.5">
      <c r="A61" s="326"/>
      <c r="B61" s="28"/>
      <c r="C61" s="28"/>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row>
    <row r="62" spans="1:37" ht="13.5">
      <c r="A62" s="326"/>
      <c r="B62" s="28"/>
      <c r="C62" s="28"/>
      <c r="D62" s="29"/>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ht="13.5">
      <c r="A63" s="326"/>
      <c r="B63" s="28"/>
      <c r="C63" s="28"/>
      <c r="D63" s="29"/>
      <c r="E63" s="29"/>
      <c r="F63" s="29"/>
      <c r="G63" s="29"/>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ht="13.5">
      <c r="A64" s="326"/>
      <c r="B64" s="28"/>
      <c r="C64" s="28"/>
      <c r="D64" s="29"/>
      <c r="E64" s="29"/>
      <c r="F64" s="29"/>
      <c r="G64" s="29"/>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1:37" ht="13.5">
      <c r="A65" s="326"/>
      <c r="B65" s="28"/>
      <c r="C65" s="28"/>
      <c r="D65" s="29"/>
      <c r="E65" s="29"/>
      <c r="F65" s="29"/>
      <c r="G65" s="29"/>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ht="13.5">
      <c r="A66" s="326"/>
      <c r="B66" s="28"/>
      <c r="C66" s="28"/>
      <c r="D66" s="29"/>
      <c r="E66" s="29"/>
      <c r="F66" s="29"/>
      <c r="G66" s="29"/>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7" spans="1:37" ht="13.5">
      <c r="A67" s="326"/>
      <c r="B67" s="28"/>
      <c r="C67" s="28"/>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row>
    <row r="68" spans="1:37" ht="13.5">
      <c r="A68" s="326"/>
      <c r="B68" s="28"/>
      <c r="C68" s="28"/>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row>
    <row r="69" spans="1:37" ht="13.5">
      <c r="A69" s="326"/>
      <c r="B69" s="28"/>
      <c r="C69" s="28"/>
      <c r="D69" s="29"/>
      <c r="E69" s="29"/>
      <c r="F69" s="29"/>
      <c r="G69" s="29"/>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row>
    <row r="70" spans="1:37" ht="13.5">
      <c r="A70" s="326"/>
      <c r="B70" s="28"/>
      <c r="C70" s="28"/>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row>
    <row r="71" spans="1:37" ht="13.5">
      <c r="A71" s="326"/>
      <c r="B71" s="28"/>
      <c r="C71" s="28"/>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row>
    <row r="72" spans="1:37" ht="13.5">
      <c r="A72" s="326"/>
      <c r="B72" s="28"/>
      <c r="C72" s="28"/>
      <c r="D72" s="29"/>
      <c r="E72" s="29"/>
      <c r="F72" s="29"/>
      <c r="G72" s="29"/>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row>
    <row r="73" spans="1:37" ht="13.5">
      <c r="A73" s="326"/>
      <c r="B73" s="28"/>
      <c r="C73" s="28"/>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row>
    <row r="74" spans="1:37" ht="13.5">
      <c r="A74" s="326"/>
      <c r="B74" s="28"/>
      <c r="C74" s="28"/>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row>
    <row r="75" spans="1:37" ht="13.5">
      <c r="A75" s="326"/>
      <c r="B75" s="28"/>
      <c r="C75" s="28"/>
      <c r="D75" s="29"/>
      <c r="E75" s="29"/>
      <c r="F75" s="29"/>
      <c r="G75" s="29"/>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row>
    <row r="76" spans="1:37" ht="13.5">
      <c r="A76" s="326"/>
      <c r="B76" s="28"/>
      <c r="C76" s="28"/>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row>
    <row r="77" spans="1:37" ht="13.5">
      <c r="A77" s="326"/>
      <c r="B77" s="28"/>
      <c r="C77" s="28"/>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row>
    <row r="78" spans="1:37" ht="13.5">
      <c r="A78" s="326"/>
      <c r="B78" s="28"/>
      <c r="C78" s="28"/>
      <c r="D78" s="29"/>
      <c r="E78" s="29"/>
      <c r="F78" s="29"/>
      <c r="G78" s="29"/>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row>
    <row r="79" spans="1:37" ht="13.5">
      <c r="A79" s="326"/>
      <c r="B79" s="28"/>
      <c r="C79" s="28"/>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row>
    <row r="80" spans="1:37" ht="13.5">
      <c r="A80" s="326"/>
      <c r="B80" s="28"/>
      <c r="C80" s="28"/>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1:37" ht="13.5">
      <c r="A81" s="326"/>
      <c r="B81" s="28"/>
      <c r="C81" s="28"/>
      <c r="D81" s="29"/>
      <c r="E81" s="29"/>
      <c r="F81" s="29"/>
      <c r="G81" s="29"/>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1:37" ht="13.5">
      <c r="A82" s="326"/>
      <c r="B82" s="28"/>
      <c r="C82" s="28"/>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row>
    <row r="83" spans="1:37" ht="13.5">
      <c r="A83" s="326"/>
      <c r="B83" s="28"/>
      <c r="C83" s="28"/>
      <c r="D83" s="29"/>
      <c r="E83" s="29"/>
      <c r="F83" s="29"/>
      <c r="G83" s="29"/>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row>
    <row r="84" spans="1:37" ht="13.5">
      <c r="A84" s="326"/>
      <c r="B84" s="28"/>
      <c r="C84" s="28"/>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row>
    <row r="85" spans="1:37" ht="13.5">
      <c r="A85" s="326"/>
      <c r="B85" s="28"/>
      <c r="C85" s="28"/>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ht="13.5">
      <c r="A86" s="326"/>
      <c r="B86" s="28"/>
      <c r="C86" s="28"/>
      <c r="D86" s="29"/>
      <c r="E86" s="29"/>
      <c r="F86" s="29"/>
      <c r="G86" s="29"/>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1:37" ht="13.5">
      <c r="A87" s="326"/>
      <c r="B87" s="28"/>
      <c r="C87" s="28"/>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row>
    <row r="88" spans="1:37" ht="13.5">
      <c r="A88" s="326"/>
      <c r="B88" s="28"/>
      <c r="C88" s="28"/>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row>
    <row r="89" spans="1:37" ht="13.5">
      <c r="A89" s="326"/>
      <c r="B89" s="28"/>
      <c r="C89" s="28"/>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row>
    <row r="90" spans="1:37" ht="13.5">
      <c r="A90" s="326"/>
      <c r="B90" s="28"/>
      <c r="C90" s="28"/>
      <c r="D90" s="29"/>
      <c r="E90" s="29"/>
      <c r="F90" s="29"/>
      <c r="G90" s="29"/>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1:37" ht="13.5">
      <c r="A91" s="326"/>
      <c r="B91" s="28"/>
      <c r="C91" s="28"/>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1:37" ht="13.5">
      <c r="A92" s="326"/>
      <c r="B92" s="28"/>
      <c r="C92" s="28"/>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1:37" ht="13.5">
      <c r="A93" s="326"/>
      <c r="B93" s="28"/>
      <c r="C93" s="28"/>
      <c r="D93" s="29"/>
      <c r="E93" s="29"/>
      <c r="F93" s="29"/>
      <c r="G93" s="29"/>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1:37" ht="13.5">
      <c r="A94" s="326"/>
      <c r="B94" s="28"/>
      <c r="C94" s="28"/>
      <c r="D94" s="29"/>
      <c r="E94" s="29"/>
      <c r="F94" s="29"/>
      <c r="G94" s="29"/>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1:37" ht="13.5">
      <c r="A95" s="326"/>
      <c r="B95" s="28"/>
      <c r="C95" s="28"/>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1:37" ht="13.5">
      <c r="A96" s="326"/>
      <c r="B96" s="28"/>
      <c r="C96" s="28"/>
      <c r="D96" s="29"/>
      <c r="E96" s="29"/>
      <c r="F96" s="29"/>
      <c r="G96" s="29"/>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row r="97" spans="1:37" ht="13.5">
      <c r="A97" s="326"/>
      <c r="B97" s="28"/>
      <c r="C97" s="28"/>
      <c r="D97" s="29"/>
      <c r="E97" s="29"/>
      <c r="F97" s="29"/>
      <c r="G97" s="29"/>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row>
    <row r="98" spans="1:37" ht="13.5">
      <c r="A98" s="326"/>
      <c r="B98" s="28"/>
      <c r="C98" s="28"/>
      <c r="D98" s="29"/>
      <c r="E98" s="29"/>
      <c r="F98" s="29"/>
      <c r="G98" s="29"/>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row>
    <row r="99" spans="1:37" ht="13.5">
      <c r="A99" s="326"/>
      <c r="B99" s="28"/>
      <c r="C99" s="28"/>
      <c r="D99" s="29"/>
      <c r="E99" s="29"/>
      <c r="F99" s="29"/>
      <c r="G99" s="29"/>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row>
    <row r="100" spans="1:37" ht="13.5">
      <c r="A100" s="326"/>
      <c r="B100" s="28"/>
      <c r="C100" s="28"/>
      <c r="D100" s="29"/>
      <c r="E100" s="29"/>
      <c r="F100" s="29"/>
      <c r="G100" s="29"/>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row>
  </sheetData>
  <sheetProtection selectLockedCells="1"/>
  <mergeCells count="127">
    <mergeCell ref="I17:K17"/>
    <mergeCell ref="Q17:R17"/>
    <mergeCell ref="Q14:R14"/>
    <mergeCell ref="U12:X12"/>
    <mergeCell ref="C18:C19"/>
    <mergeCell ref="D18:D19"/>
    <mergeCell ref="I18:K18"/>
    <mergeCell ref="M18:M19"/>
    <mergeCell ref="O18:O19"/>
    <mergeCell ref="Q18:R18"/>
    <mergeCell ref="I19:K19"/>
    <mergeCell ref="Q19:R19"/>
    <mergeCell ref="C20:C21"/>
    <mergeCell ref="D20:D21"/>
    <mergeCell ref="I20:K20"/>
    <mergeCell ref="M20:M21"/>
    <mergeCell ref="O20:O21"/>
    <mergeCell ref="Q20:R20"/>
    <mergeCell ref="I21:K21"/>
    <mergeCell ref="Q21:R21"/>
    <mergeCell ref="C22:C23"/>
    <mergeCell ref="D22:D23"/>
    <mergeCell ref="I22:K22"/>
    <mergeCell ref="M22:M23"/>
    <mergeCell ref="O22:O23"/>
    <mergeCell ref="Q22:R22"/>
    <mergeCell ref="I23:K23"/>
    <mergeCell ref="Q23:R23"/>
    <mergeCell ref="C24:C25"/>
    <mergeCell ref="D24:D25"/>
    <mergeCell ref="I24:K24"/>
    <mergeCell ref="M24:M25"/>
    <mergeCell ref="O24:O25"/>
    <mergeCell ref="Q24:R24"/>
    <mergeCell ref="I25:K25"/>
    <mergeCell ref="Q25:R25"/>
    <mergeCell ref="C26:C27"/>
    <mergeCell ref="D26:D27"/>
    <mergeCell ref="I26:K26"/>
    <mergeCell ref="M26:M27"/>
    <mergeCell ref="O26:O27"/>
    <mergeCell ref="Q26:R26"/>
    <mergeCell ref="I27:K27"/>
    <mergeCell ref="Q27:R27"/>
    <mergeCell ref="C28:C29"/>
    <mergeCell ref="D28:D29"/>
    <mergeCell ref="I28:K28"/>
    <mergeCell ref="M28:M29"/>
    <mergeCell ref="O28:O29"/>
    <mergeCell ref="Q28:R28"/>
    <mergeCell ref="I29:K29"/>
    <mergeCell ref="Q29:R29"/>
    <mergeCell ref="C30:C31"/>
    <mergeCell ref="D30:D31"/>
    <mergeCell ref="I30:K30"/>
    <mergeCell ref="M30:M31"/>
    <mergeCell ref="O30:O31"/>
    <mergeCell ref="Q30:R30"/>
    <mergeCell ref="I31:K31"/>
    <mergeCell ref="Q31:R31"/>
    <mergeCell ref="C32:C33"/>
    <mergeCell ref="D32:D33"/>
    <mergeCell ref="I32:K32"/>
    <mergeCell ref="M32:M33"/>
    <mergeCell ref="O32:O33"/>
    <mergeCell ref="Q32:R32"/>
    <mergeCell ref="I33:K33"/>
    <mergeCell ref="Q33:R33"/>
    <mergeCell ref="C34:C35"/>
    <mergeCell ref="D34:D35"/>
    <mergeCell ref="I34:K34"/>
    <mergeCell ref="M34:M35"/>
    <mergeCell ref="O34:O35"/>
    <mergeCell ref="Q34:R34"/>
    <mergeCell ref="I35:K35"/>
    <mergeCell ref="Q35:R35"/>
    <mergeCell ref="C36:C37"/>
    <mergeCell ref="D36:D37"/>
    <mergeCell ref="I36:K36"/>
    <mergeCell ref="M36:M37"/>
    <mergeCell ref="O36:O37"/>
    <mergeCell ref="Q36:R36"/>
    <mergeCell ref="I37:K37"/>
    <mergeCell ref="Q37:R37"/>
    <mergeCell ref="D38:D39"/>
    <mergeCell ref="I38:K38"/>
    <mergeCell ref="M38:M39"/>
    <mergeCell ref="O38:O39"/>
    <mergeCell ref="Q38:R38"/>
    <mergeCell ref="I39:K39"/>
    <mergeCell ref="Q39:R39"/>
    <mergeCell ref="K44:O44"/>
    <mergeCell ref="K45:O45"/>
    <mergeCell ref="C40:C41"/>
    <mergeCell ref="D40:D41"/>
    <mergeCell ref="I40:K40"/>
    <mergeCell ref="M40:M41"/>
    <mergeCell ref="O40:O41"/>
    <mergeCell ref="I41:K41"/>
    <mergeCell ref="B2:E2"/>
    <mergeCell ref="P2:R2"/>
    <mergeCell ref="B7:M7"/>
    <mergeCell ref="O7:P7"/>
    <mergeCell ref="O9:P9"/>
    <mergeCell ref="B10:F10"/>
    <mergeCell ref="E4:F4"/>
    <mergeCell ref="J4:K4"/>
    <mergeCell ref="O15:Q15"/>
    <mergeCell ref="M16:N16"/>
    <mergeCell ref="O16:R16"/>
    <mergeCell ref="Q40:R40"/>
    <mergeCell ref="Q41:R41"/>
    <mergeCell ref="B11:E11"/>
    <mergeCell ref="B13:R13"/>
    <mergeCell ref="B14:C14"/>
    <mergeCell ref="D14:L14"/>
    <mergeCell ref="N14:O14"/>
    <mergeCell ref="M15:N15"/>
    <mergeCell ref="G11:H11"/>
    <mergeCell ref="G10:J10"/>
    <mergeCell ref="I11:J11"/>
    <mergeCell ref="H4:I4"/>
    <mergeCell ref="B17:B41"/>
    <mergeCell ref="B15:C16"/>
    <mergeCell ref="D15:H16"/>
    <mergeCell ref="I15:L15"/>
    <mergeCell ref="C38:C39"/>
  </mergeCells>
  <dataValidations count="4">
    <dataValidation type="list" allowBlank="1" showInputMessage="1" showErrorMessage="1" sqref="P18:R41 N18:N41">
      <formula1>$A$9:$A$19</formula1>
    </dataValidation>
    <dataValidation type="list" allowBlank="1" showInputMessage="1" showErrorMessage="1" sqref="Q14 O7">
      <formula1>$A$2:$A$4</formula1>
    </dataValidation>
    <dataValidation type="list" allowBlank="1" showInputMessage="1" showErrorMessage="1" sqref="M18:M41 O18:O41 C38:C40 C34:C36 C30:C32 C26:C28 C22:C24 C18:C20">
      <formula1>$A$6:$A$7</formula1>
    </dataValidation>
    <dataValidation type="list" allowBlank="1" showInputMessage="1" showErrorMessage="1" sqref="B7:M7">
      <formula1>$A$34:$A$36</formula1>
    </dataValidation>
  </dataValidations>
  <printOptions horizontalCentered="1" verticalCentered="1"/>
  <pageMargins left="0.5905511811023623" right="0.6692913385826772" top="0.6299212598425197" bottom="0.3937007874015748" header="0.31496062992125984" footer="0.31496062992125984"/>
  <pageSetup blackAndWhite="1" fitToHeight="1" fitToWidth="1" horizontalDpi="600" verticalDpi="600" orientation="portrait" paperSize="9" scale="98" r:id="rId1"/>
  <ignoredErrors>
    <ignoredError sqref="G18:L32 G33:L41" unlockedFormula="1"/>
  </ignoredErrors>
</worksheet>
</file>

<file path=xl/worksheets/sheet17.xml><?xml version="1.0" encoding="utf-8"?>
<worksheet xmlns="http://schemas.openxmlformats.org/spreadsheetml/2006/main" xmlns:r="http://schemas.openxmlformats.org/officeDocument/2006/relationships">
  <sheetPr codeName="Sheet14">
    <pageSetUpPr fitToPage="1"/>
  </sheetPr>
  <dimension ref="A1:AK99"/>
  <sheetViews>
    <sheetView showGridLines="0" zoomScaleSheetLayoutView="100" zoomScalePageLayoutView="0" workbookViewId="0" topLeftCell="A1">
      <selection activeCell="A1" sqref="A1"/>
    </sheetView>
  </sheetViews>
  <sheetFormatPr defaultColWidth="9.00390625" defaultRowHeight="13.5"/>
  <cols>
    <col min="1" max="1" width="0.6171875" style="0" customWidth="1"/>
    <col min="2" max="2" width="3.75390625" style="0" customWidth="1"/>
    <col min="3" max="3" width="4.00390625" style="0" customWidth="1"/>
    <col min="4" max="4" width="3.50390625" style="2" customWidth="1"/>
    <col min="5" max="5" width="3.00390625" style="2" customWidth="1"/>
    <col min="6" max="6" width="10.625" style="2" customWidth="1"/>
    <col min="7" max="7" width="7.75390625" style="2" customWidth="1"/>
    <col min="8" max="8" width="7.75390625" style="0" customWidth="1"/>
    <col min="9" max="11" width="3.75390625" style="0" customWidth="1"/>
    <col min="12" max="12" width="3.875" style="0" customWidth="1"/>
    <col min="13" max="13" width="3.50390625" style="0" customWidth="1"/>
    <col min="14" max="14" width="8.00390625" style="0" customWidth="1"/>
    <col min="15" max="15" width="3.50390625" style="0" customWidth="1"/>
    <col min="16" max="16" width="8.00390625" style="0" customWidth="1"/>
    <col min="17" max="17" width="5.25390625" style="0" customWidth="1"/>
    <col min="18" max="18" width="4.25390625" style="0" customWidth="1"/>
    <col min="19" max="19" width="5.00390625" style="0" customWidth="1"/>
    <col min="20" max="20" width="7.125" style="0" customWidth="1"/>
    <col min="21" max="21" width="9.125" style="0" customWidth="1"/>
    <col min="22" max="22" width="11.50390625" style="0" customWidth="1"/>
    <col min="23" max="23" width="11.25390625" style="0" customWidth="1"/>
    <col min="24" max="24" width="15.125" style="0" customWidth="1"/>
  </cols>
  <sheetData>
    <row r="1" spans="1:37" ht="5.25" customHeight="1" thickBot="1">
      <c r="A1" s="49"/>
      <c r="B1" s="49"/>
      <c r="C1" s="49"/>
      <c r="D1" s="50"/>
      <c r="E1" s="50"/>
      <c r="F1" s="50"/>
      <c r="G1" s="50" t="s">
        <v>172</v>
      </c>
      <c r="H1" s="49">
        <f>COUNTA(F5,F7,F9,F11,F13,F15,F17,F19,F21,F23,F25,F27,F29,F31,F33,F35,F37,F39)</f>
        <v>0</v>
      </c>
      <c r="I1" s="49"/>
      <c r="J1" s="49"/>
      <c r="K1" s="49"/>
      <c r="L1" s="49"/>
      <c r="M1" s="49"/>
      <c r="N1" s="49"/>
      <c r="O1" s="49"/>
      <c r="P1" s="49"/>
      <c r="Q1" s="49"/>
      <c r="R1" s="49"/>
      <c r="S1" s="28"/>
      <c r="T1" s="28"/>
      <c r="U1" s="28"/>
      <c r="V1" s="28"/>
      <c r="W1" s="28"/>
      <c r="X1" s="28"/>
      <c r="Y1" s="28"/>
      <c r="Z1" s="28"/>
      <c r="AA1" s="28"/>
      <c r="AB1" s="28"/>
      <c r="AC1" s="28"/>
      <c r="AD1" s="28"/>
      <c r="AE1" s="28"/>
      <c r="AF1" s="28"/>
      <c r="AG1" s="28"/>
      <c r="AH1" s="28"/>
      <c r="AI1" s="28"/>
      <c r="AJ1" s="28"/>
      <c r="AK1" s="28"/>
    </row>
    <row r="2" spans="1:37" ht="18" customHeight="1">
      <c r="A2" s="49" t="s">
        <v>116</v>
      </c>
      <c r="B2" s="709" t="s">
        <v>39</v>
      </c>
      <c r="C2" s="710"/>
      <c r="D2" s="710"/>
      <c r="E2" s="711"/>
      <c r="F2" s="715" t="s">
        <v>40</v>
      </c>
      <c r="G2" s="694">
        <f>IF('夏_ダブルス①'!D15="","",'夏_ダブルス①'!D15)</f>
      </c>
      <c r="H2" s="695"/>
      <c r="I2" s="695"/>
      <c r="J2" s="695"/>
      <c r="K2" s="695"/>
      <c r="L2" s="695"/>
      <c r="M2" s="696"/>
      <c r="N2" s="700" t="s">
        <v>45</v>
      </c>
      <c r="O2" s="702">
        <f>IF('夏_ダブルス①'!Q14="","",'夏_ダブルス①'!Q14)</f>
      </c>
      <c r="P2" s="703"/>
      <c r="Q2" s="703"/>
      <c r="R2" s="704"/>
      <c r="S2" s="33"/>
      <c r="T2" s="33"/>
      <c r="U2" s="28"/>
      <c r="V2" s="28"/>
      <c r="W2" s="28"/>
      <c r="X2" s="28"/>
      <c r="Y2" s="28"/>
      <c r="Z2" s="28"/>
      <c r="AA2" s="28"/>
      <c r="AB2" s="28"/>
      <c r="AC2" s="28"/>
      <c r="AD2" s="28"/>
      <c r="AE2" s="28"/>
      <c r="AF2" s="28"/>
      <c r="AG2" s="28"/>
      <c r="AH2" s="28"/>
      <c r="AI2" s="28"/>
      <c r="AJ2" s="28"/>
      <c r="AK2" s="28"/>
    </row>
    <row r="3" spans="1:37" ht="18" customHeight="1" thickBot="1">
      <c r="A3" s="49" t="s">
        <v>117</v>
      </c>
      <c r="B3" s="712"/>
      <c r="C3" s="713"/>
      <c r="D3" s="713"/>
      <c r="E3" s="714"/>
      <c r="F3" s="716"/>
      <c r="G3" s="697"/>
      <c r="H3" s="698"/>
      <c r="I3" s="698"/>
      <c r="J3" s="698"/>
      <c r="K3" s="698"/>
      <c r="L3" s="698"/>
      <c r="M3" s="699"/>
      <c r="N3" s="701"/>
      <c r="O3" s="705"/>
      <c r="P3" s="706"/>
      <c r="Q3" s="706"/>
      <c r="R3" s="707"/>
      <c r="S3" s="33"/>
      <c r="T3" s="33"/>
      <c r="U3" s="28"/>
      <c r="V3" s="28"/>
      <c r="W3" s="28"/>
      <c r="X3" s="28"/>
      <c r="Y3" s="28"/>
      <c r="Z3" s="28"/>
      <c r="AA3" s="28"/>
      <c r="AB3" s="28"/>
      <c r="AC3" s="28"/>
      <c r="AD3" s="28"/>
      <c r="AE3" s="28"/>
      <c r="AF3" s="28"/>
      <c r="AG3" s="28"/>
      <c r="AH3" s="28"/>
      <c r="AI3" s="28"/>
      <c r="AJ3" s="28"/>
      <c r="AK3" s="28"/>
    </row>
    <row r="4" spans="1:37" ht="21" customHeight="1">
      <c r="A4" s="49"/>
      <c r="B4" s="533" t="s">
        <v>17</v>
      </c>
      <c r="C4" s="17"/>
      <c r="D4" s="15" t="s">
        <v>7</v>
      </c>
      <c r="E4" s="15"/>
      <c r="F4" s="115" t="s">
        <v>142</v>
      </c>
      <c r="G4" s="26" t="s">
        <v>54</v>
      </c>
      <c r="H4" s="27" t="s">
        <v>55</v>
      </c>
      <c r="I4" s="571" t="s">
        <v>173</v>
      </c>
      <c r="J4" s="572"/>
      <c r="K4" s="573"/>
      <c r="L4" s="13" t="s">
        <v>9</v>
      </c>
      <c r="M4" s="119" t="s">
        <v>2</v>
      </c>
      <c r="N4" s="116" t="s">
        <v>208</v>
      </c>
      <c r="O4" s="118" t="s">
        <v>2</v>
      </c>
      <c r="P4" s="117" t="s">
        <v>37</v>
      </c>
      <c r="Q4" s="679"/>
      <c r="R4" s="680"/>
      <c r="S4" s="34" t="s">
        <v>46</v>
      </c>
      <c r="T4" s="35" t="s">
        <v>53</v>
      </c>
      <c r="U4" s="36"/>
      <c r="V4" s="28"/>
      <c r="W4" s="28"/>
      <c r="X4" s="28"/>
      <c r="Y4" s="28"/>
      <c r="Z4" s="28"/>
      <c r="AA4" s="28"/>
      <c r="AB4" s="28"/>
      <c r="AC4" s="28"/>
      <c r="AD4" s="28"/>
      <c r="AE4" s="28"/>
      <c r="AF4" s="28"/>
      <c r="AG4" s="28"/>
      <c r="AH4" s="28"/>
      <c r="AI4" s="28"/>
      <c r="AJ4" s="28"/>
      <c r="AK4" s="28"/>
    </row>
    <row r="5" spans="1:37" ht="18.75" customHeight="1" thickBot="1">
      <c r="A5" s="49" t="s">
        <v>21</v>
      </c>
      <c r="B5" s="534"/>
      <c r="C5" s="624"/>
      <c r="D5" s="626">
        <v>13</v>
      </c>
      <c r="E5" s="18" t="s">
        <v>33</v>
      </c>
      <c r="F5" s="172"/>
      <c r="G5" s="214">
        <f>IF($F5="","",VLOOKUP($F5,'選手一覧'!$A$1:$L$100,2,FALSE))</f>
      </c>
      <c r="H5" s="215">
        <f>IF($F5="","",VLOOKUP($F5,'選手一覧'!$A$1:$L$100,3,FALSE))</f>
      </c>
      <c r="I5" s="634">
        <f>IF($F5="","",VLOOKUP($F5,'選手一覧'!$A$1:$L$100,7,FALSE))</f>
      </c>
      <c r="J5" s="635">
        <f>IF($F5="","",VLOOKUP($F5,'選手一覧'!$A$1:$L$100,3,FALSE))</f>
      </c>
      <c r="K5" s="636">
        <f>IF($F5="","",VLOOKUP($F5,'選手一覧'!$A$1:$L$100,3,FALSE))</f>
      </c>
      <c r="L5" s="190">
        <f>IF(F5="","",VLOOKUP((DATEDIF(I5,DATE(春_ダブルス①!#REF!,4,1),"Y")),'年齢対応表'!$A$1:$B$3,2,FALSE))</f>
      </c>
      <c r="M5" s="725"/>
      <c r="N5" s="19"/>
      <c r="O5" s="639"/>
      <c r="P5" s="20"/>
      <c r="Q5" s="641"/>
      <c r="R5" s="642"/>
      <c r="S5" s="37"/>
      <c r="T5" s="37"/>
      <c r="U5" s="720" t="s">
        <v>24</v>
      </c>
      <c r="V5" s="720"/>
      <c r="W5" s="720"/>
      <c r="X5" s="720"/>
      <c r="Y5" s="28"/>
      <c r="Z5" s="28"/>
      <c r="AA5" s="28"/>
      <c r="AB5" s="28"/>
      <c r="AC5" s="28"/>
      <c r="AD5" s="28"/>
      <c r="AE5" s="28"/>
      <c r="AF5" s="28"/>
      <c r="AG5" s="28"/>
      <c r="AH5" s="28"/>
      <c r="AI5" s="28"/>
      <c r="AJ5" s="28"/>
      <c r="AK5" s="28"/>
    </row>
    <row r="6" spans="1:37" ht="18.75" customHeight="1" thickBot="1">
      <c r="A6" s="49"/>
      <c r="B6" s="534"/>
      <c r="C6" s="625"/>
      <c r="D6" s="708"/>
      <c r="E6" s="21" t="s">
        <v>35</v>
      </c>
      <c r="F6" s="173"/>
      <c r="G6" s="221">
        <f>IF($F6="","",VLOOKUP($F6,'選手一覧'!$A$1:$L$100,2,FALSE))</f>
      </c>
      <c r="H6" s="222">
        <f>IF($F6="","",VLOOKUP($F6,'選手一覧'!$A$1:$L$100,3,FALSE))</f>
      </c>
      <c r="I6" s="687">
        <f>IF($F6="","",VLOOKUP($F6,'選手一覧'!$A$1:$L$100,7,FALSE))</f>
      </c>
      <c r="J6" s="688">
        <f>IF($F6="","",VLOOKUP($F6,'選手一覧'!$A$1:$L$100,3,FALSE))</f>
      </c>
      <c r="K6" s="689">
        <f>IF($F6="","",VLOOKUP($F6,'選手一覧'!$A$1:$L$100,3,FALSE))</f>
      </c>
      <c r="L6" s="182">
        <f>IF(F6="","",VLOOKUP((DATEDIF(I6,DATE(春_ダブルス①!#REF!,4,1),"Y")),'年齢対応表'!$A$1:$B$3,2,FALSE))</f>
      </c>
      <c r="M6" s="726"/>
      <c r="N6" s="22"/>
      <c r="O6" s="640"/>
      <c r="P6" s="23"/>
      <c r="Q6" s="646"/>
      <c r="R6" s="647"/>
      <c r="S6" s="37"/>
      <c r="T6" s="37"/>
      <c r="U6" s="64"/>
      <c r="V6" s="65" t="s">
        <v>22</v>
      </c>
      <c r="W6" s="66" t="s">
        <v>23</v>
      </c>
      <c r="X6" s="67" t="s">
        <v>1</v>
      </c>
      <c r="Y6" s="28"/>
      <c r="Z6" s="28"/>
      <c r="AA6" s="28"/>
      <c r="AB6" s="28"/>
      <c r="AC6" s="28"/>
      <c r="AD6" s="28"/>
      <c r="AE6" s="28"/>
      <c r="AF6" s="28"/>
      <c r="AG6" s="28"/>
      <c r="AH6" s="28"/>
      <c r="AI6" s="28"/>
      <c r="AJ6" s="28"/>
      <c r="AK6" s="28"/>
    </row>
    <row r="7" spans="1:37" ht="18.75" customHeight="1" thickBot="1" thickTop="1">
      <c r="A7" s="49"/>
      <c r="B7" s="534"/>
      <c r="C7" s="613"/>
      <c r="D7" s="690">
        <v>14</v>
      </c>
      <c r="E7" s="38" t="s">
        <v>32</v>
      </c>
      <c r="F7" s="174"/>
      <c r="G7" s="223">
        <f>IF($F7="","",VLOOKUP($F7,'選手一覧'!$A$1:$L$100,2,FALSE))</f>
      </c>
      <c r="H7" s="224">
        <f>IF($F7="","",VLOOKUP($F7,'選手一覧'!$A$1:$L$100,3,FALSE))</f>
      </c>
      <c r="I7" s="681">
        <f>IF($F7="","",VLOOKUP($F7,'選手一覧'!$A$1:$L$100,7,FALSE))</f>
      </c>
      <c r="J7" s="682">
        <f>IF($F7="","",VLOOKUP($F7,'選手一覧'!$A$1:$L$100,3,FALSE))</f>
      </c>
      <c r="K7" s="683">
        <f>IF($F7="","",VLOOKUP($F7,'選手一覧'!$A$1:$L$100,3,FALSE))</f>
      </c>
      <c r="L7" s="183">
        <f>IF(F7="","",VLOOKUP((DATEDIF(I7,DATE(春_ダブルス①!#REF!,4,1),"Y")),'年齢対応表'!$A$1:$B$3,2,FALSE))</f>
      </c>
      <c r="M7" s="620"/>
      <c r="N7" s="39"/>
      <c r="O7" s="622"/>
      <c r="P7" s="40"/>
      <c r="Q7" s="627"/>
      <c r="R7" s="628"/>
      <c r="S7" s="37"/>
      <c r="T7" s="71"/>
      <c r="U7" s="60" t="s">
        <v>25</v>
      </c>
      <c r="V7" s="61" t="s">
        <v>37</v>
      </c>
      <c r="W7" s="62" t="s">
        <v>27</v>
      </c>
      <c r="X7" s="63" t="s">
        <v>42</v>
      </c>
      <c r="Y7" s="28"/>
      <c r="Z7" s="28"/>
      <c r="AA7" s="28"/>
      <c r="AB7" s="28"/>
      <c r="AC7" s="28"/>
      <c r="AD7" s="28"/>
      <c r="AE7" s="28"/>
      <c r="AF7" s="28"/>
      <c r="AG7" s="28"/>
      <c r="AH7" s="28"/>
      <c r="AI7" s="28"/>
      <c r="AJ7" s="28"/>
      <c r="AK7" s="28"/>
    </row>
    <row r="8" spans="1:37" ht="18.75" customHeight="1" thickBot="1">
      <c r="A8" s="326" t="s">
        <v>47</v>
      </c>
      <c r="B8" s="534"/>
      <c r="C8" s="648"/>
      <c r="D8" s="690"/>
      <c r="E8" s="41" t="s">
        <v>34</v>
      </c>
      <c r="F8" s="175"/>
      <c r="G8" s="225">
        <f>IF($F8="","",VLOOKUP($F8,'選手一覧'!$A$1:$L$100,2,FALSE))</f>
      </c>
      <c r="H8" s="226">
        <f>IF($F8="","",VLOOKUP($F8,'選手一覧'!$A$1:$L$100,3,FALSE))</f>
      </c>
      <c r="I8" s="691">
        <f>IF($F8="","",VLOOKUP($F8,'選手一覧'!$A$1:$L$100,7,FALSE))</f>
      </c>
      <c r="J8" s="692">
        <f>IF($F8="","",VLOOKUP($F8,'選手一覧'!$A$1:$L$100,3,FALSE))</f>
      </c>
      <c r="K8" s="693">
        <f>IF($F8="","",VLOOKUP($F8,'選手一覧'!$A$1:$L$100,3,FALSE))</f>
      </c>
      <c r="L8" s="184">
        <f>IF(F8="","",VLOOKUP((DATEDIF(I8,DATE(春_ダブルス①!#REF!,4,1),"Y")),'年齢対応表'!$A$1:$B$3,2,FALSE))</f>
      </c>
      <c r="M8" s="620"/>
      <c r="N8" s="42"/>
      <c r="O8" s="622"/>
      <c r="P8" s="43"/>
      <c r="Q8" s="653"/>
      <c r="R8" s="654"/>
      <c r="S8" s="37"/>
      <c r="T8" s="71" t="s">
        <v>61</v>
      </c>
      <c r="U8" s="56" t="s">
        <v>211</v>
      </c>
      <c r="V8" s="59" t="s">
        <v>25</v>
      </c>
      <c r="W8" s="52" t="s">
        <v>37</v>
      </c>
      <c r="X8" s="57" t="s">
        <v>31</v>
      </c>
      <c r="Y8" s="28"/>
      <c r="Z8" s="28"/>
      <c r="AA8" s="28"/>
      <c r="AB8" s="28"/>
      <c r="AC8" s="28"/>
      <c r="AD8" s="28"/>
      <c r="AE8" s="28"/>
      <c r="AF8" s="28"/>
      <c r="AG8" s="28"/>
      <c r="AH8" s="28"/>
      <c r="AI8" s="28"/>
      <c r="AJ8" s="28"/>
      <c r="AK8" s="28"/>
    </row>
    <row r="9" spans="1:37" ht="18.75" customHeight="1" thickBot="1">
      <c r="A9" s="326" t="s">
        <v>48</v>
      </c>
      <c r="B9" s="534"/>
      <c r="C9" s="624"/>
      <c r="D9" s="661">
        <v>15</v>
      </c>
      <c r="E9" s="24" t="s">
        <v>32</v>
      </c>
      <c r="F9" s="176"/>
      <c r="G9" s="227">
        <f>IF($F9="","",VLOOKUP($F9,'選手一覧'!$A$1:$L$100,2,FALSE))</f>
      </c>
      <c r="H9" s="228">
        <f>IF($F9="","",VLOOKUP($F9,'選手一覧'!$A$1:$L$100,3,FALSE))</f>
      </c>
      <c r="I9" s="634">
        <f>IF($F9="","",VLOOKUP($F9,'選手一覧'!$A$1:$L$100,7,FALSE))</f>
      </c>
      <c r="J9" s="635">
        <f>IF($F9="","",VLOOKUP($F9,'選手一覧'!$A$1:$L$100,3,FALSE))</f>
      </c>
      <c r="K9" s="636">
        <f>IF($F9="","",VLOOKUP($F9,'選手一覧'!$A$1:$L$100,3,FALSE))</f>
      </c>
      <c r="L9" s="185">
        <f>IF(F9="","",VLOOKUP((DATEDIF(I9,DATE(春_ダブルス①!#REF!,4,1),"Y")),'年齢対応表'!$A$1:$B$3,2,FALSE))</f>
      </c>
      <c r="M9" s="637"/>
      <c r="N9" s="19"/>
      <c r="O9" s="639"/>
      <c r="P9" s="20"/>
      <c r="Q9" s="641"/>
      <c r="R9" s="642"/>
      <c r="S9" s="37"/>
      <c r="T9" s="37"/>
      <c r="U9" s="53" t="s">
        <v>27</v>
      </c>
      <c r="V9" s="58" t="s">
        <v>211</v>
      </c>
      <c r="W9" s="54" t="s">
        <v>25</v>
      </c>
      <c r="X9" s="55" t="s">
        <v>43</v>
      </c>
      <c r="Y9" s="28"/>
      <c r="Z9" s="28"/>
      <c r="AA9" s="28"/>
      <c r="AB9" s="28"/>
      <c r="AC9" s="28"/>
      <c r="AD9" s="28"/>
      <c r="AE9" s="28"/>
      <c r="AF9" s="28"/>
      <c r="AG9" s="28"/>
      <c r="AH9" s="28"/>
      <c r="AI9" s="28"/>
      <c r="AJ9" s="28"/>
      <c r="AK9" s="28"/>
    </row>
    <row r="10" spans="1:37" ht="18.75" customHeight="1" thickBot="1">
      <c r="A10" s="326" t="s">
        <v>303</v>
      </c>
      <c r="B10" s="534"/>
      <c r="C10" s="625"/>
      <c r="D10" s="626"/>
      <c r="E10" s="25" t="s">
        <v>34</v>
      </c>
      <c r="F10" s="177"/>
      <c r="G10" s="229">
        <f>IF($F10="","",VLOOKUP($F10,'選手一覧'!$A$1:$L$100,2,FALSE))</f>
      </c>
      <c r="H10" s="230">
        <f>IF($F10="","",VLOOKUP($F10,'選手一覧'!$A$1:$L$100,3,FALSE))</f>
      </c>
      <c r="I10" s="687">
        <f>IF($F10="","",VLOOKUP($F10,'選手一覧'!$A$1:$L$100,7,FALSE))</f>
      </c>
      <c r="J10" s="688">
        <f>IF($F10="","",VLOOKUP($F10,'選手一覧'!$A$1:$L$100,3,FALSE))</f>
      </c>
      <c r="K10" s="689">
        <f>IF($F10="","",VLOOKUP($F10,'選手一覧'!$A$1:$L$100,3,FALSE))</f>
      </c>
      <c r="L10" s="186">
        <f>IF(F10="","",VLOOKUP((DATEDIF(I10,DATE(春_ダブルス①!#REF!,4,1),"Y")),'年齢対応表'!$A$1:$B$3,2,FALSE))</f>
      </c>
      <c r="M10" s="638"/>
      <c r="N10" s="22"/>
      <c r="O10" s="640"/>
      <c r="P10" s="23"/>
      <c r="Q10" s="646"/>
      <c r="R10" s="647"/>
      <c r="S10" s="37"/>
      <c r="T10" s="37"/>
      <c r="U10" s="56" t="s">
        <v>28</v>
      </c>
      <c r="V10" s="59" t="s">
        <v>27</v>
      </c>
      <c r="W10" s="52" t="s">
        <v>211</v>
      </c>
      <c r="X10" s="57" t="s">
        <v>42</v>
      </c>
      <c r="Y10" s="28"/>
      <c r="Z10" s="28"/>
      <c r="AA10" s="28"/>
      <c r="AB10" s="28"/>
      <c r="AC10" s="28"/>
      <c r="AD10" s="28"/>
      <c r="AE10" s="28"/>
      <c r="AF10" s="28"/>
      <c r="AG10" s="28"/>
      <c r="AH10" s="28"/>
      <c r="AI10" s="28"/>
      <c r="AJ10" s="28"/>
      <c r="AK10" s="28"/>
    </row>
    <row r="11" spans="1:37" ht="18.75" customHeight="1" thickBot="1">
      <c r="A11" s="326" t="s">
        <v>304</v>
      </c>
      <c r="B11" s="534"/>
      <c r="C11" s="613"/>
      <c r="D11" s="615">
        <v>16</v>
      </c>
      <c r="E11" s="44" t="s">
        <v>32</v>
      </c>
      <c r="F11" s="178"/>
      <c r="G11" s="231">
        <f>IF($F11="","",VLOOKUP($F11,'選手一覧'!$A$1:$L$100,2,FALSE))</f>
      </c>
      <c r="H11" s="232">
        <f>IF($F11="","",VLOOKUP($F11,'選手一覧'!$A$1:$L$100,3,FALSE))</f>
      </c>
      <c r="I11" s="681">
        <f>IF($F11="","",VLOOKUP($F11,'選手一覧'!$A$1:$L$100,7,FALSE))</f>
      </c>
      <c r="J11" s="682">
        <f>IF($F11="","",VLOOKUP($F11,'選手一覧'!$A$1:$L$100,3,FALSE))</f>
      </c>
      <c r="K11" s="683">
        <f>IF($F11="","",VLOOKUP($F11,'選手一覧'!$A$1:$L$100,3,FALSE))</f>
      </c>
      <c r="L11" s="187">
        <f>IF(F11="","",VLOOKUP((DATEDIF(I11,DATE(春_ダブルス①!#REF!,4,1),"Y")),'年齢対応表'!$A$1:$B$3,2,FALSE))</f>
      </c>
      <c r="M11" s="620"/>
      <c r="N11" s="39"/>
      <c r="O11" s="622"/>
      <c r="P11" s="40"/>
      <c r="Q11" s="627"/>
      <c r="R11" s="628"/>
      <c r="S11" s="37"/>
      <c r="T11" s="37"/>
      <c r="U11" s="53" t="s">
        <v>29</v>
      </c>
      <c r="V11" s="58" t="s">
        <v>31</v>
      </c>
      <c r="W11" s="54" t="s">
        <v>31</v>
      </c>
      <c r="X11" s="55" t="s">
        <v>31</v>
      </c>
      <c r="Y11" s="28"/>
      <c r="Z11" s="28"/>
      <c r="AA11" s="28"/>
      <c r="AB11" s="28"/>
      <c r="AC11" s="28"/>
      <c r="AD11" s="28"/>
      <c r="AE11" s="28"/>
      <c r="AF11" s="28"/>
      <c r="AG11" s="28"/>
      <c r="AH11" s="28"/>
      <c r="AI11" s="28"/>
      <c r="AJ11" s="28"/>
      <c r="AK11" s="28"/>
    </row>
    <row r="12" spans="1:37" ht="18.75" customHeight="1">
      <c r="A12" s="326" t="s">
        <v>50</v>
      </c>
      <c r="B12" s="534"/>
      <c r="C12" s="648"/>
      <c r="D12" s="649"/>
      <c r="E12" s="45" t="s">
        <v>34</v>
      </c>
      <c r="F12" s="179"/>
      <c r="G12" s="233">
        <f>IF($F12="","",VLOOKUP($F12,'選手一覧'!$A$1:$L$100,2,FALSE))</f>
      </c>
      <c r="H12" s="234">
        <f>IF($F12="","",VLOOKUP($F12,'選手一覧'!$A$1:$L$100,3,FALSE))</f>
      </c>
      <c r="I12" s="691">
        <f>IF($F12="","",VLOOKUP($F12,'選手一覧'!$A$1:$L$100,7,FALSE))</f>
      </c>
      <c r="J12" s="692">
        <f>IF($F12="","",VLOOKUP($F12,'選手一覧'!$A$1:$L$100,3,FALSE))</f>
      </c>
      <c r="K12" s="693">
        <f>IF($F12="","",VLOOKUP($F12,'選手一覧'!$A$1:$L$100,3,FALSE))</f>
      </c>
      <c r="L12" s="188">
        <f>IF(F12="","",VLOOKUP((DATEDIF(I12,DATE(春_ダブルス①!#REF!,4,1),"Y")),'年齢対応表'!$A$1:$B$3,2,FALSE))</f>
      </c>
      <c r="M12" s="620"/>
      <c r="N12" s="42"/>
      <c r="O12" s="622"/>
      <c r="P12" s="43"/>
      <c r="Q12" s="653"/>
      <c r="R12" s="654"/>
      <c r="S12" s="37"/>
      <c r="T12" s="37"/>
      <c r="U12" s="719" t="s">
        <v>41</v>
      </c>
      <c r="V12" s="719"/>
      <c r="W12" s="719"/>
      <c r="X12" s="68" t="s">
        <v>56</v>
      </c>
      <c r="Y12" s="28"/>
      <c r="Z12" s="28"/>
      <c r="AA12" s="28"/>
      <c r="AB12" s="28"/>
      <c r="AC12" s="28"/>
      <c r="AD12" s="28"/>
      <c r="AE12" s="28"/>
      <c r="AF12" s="28"/>
      <c r="AG12" s="28"/>
      <c r="AH12" s="28"/>
      <c r="AI12" s="28"/>
      <c r="AJ12" s="28"/>
      <c r="AK12" s="28"/>
    </row>
    <row r="13" spans="1:37" ht="18.75" customHeight="1">
      <c r="A13" s="326" t="s">
        <v>305</v>
      </c>
      <c r="B13" s="534"/>
      <c r="C13" s="624"/>
      <c r="D13" s="626">
        <v>17</v>
      </c>
      <c r="E13" s="18" t="s">
        <v>32</v>
      </c>
      <c r="F13" s="172"/>
      <c r="G13" s="214">
        <f>IF($F13="","",VLOOKUP($F13,'選手一覧'!$A$1:$L$100,2,FALSE))</f>
      </c>
      <c r="H13" s="235">
        <f>IF($F13="","",VLOOKUP($F13,'選手一覧'!$A$1:$L$100,3,FALSE))</f>
      </c>
      <c r="I13" s="634">
        <f>IF($F13="","",VLOOKUP($F13,'選手一覧'!$A$1:$L$100,7,FALSE))</f>
      </c>
      <c r="J13" s="635">
        <f>IF($F13="","",VLOOKUP($F13,'選手一覧'!$A$1:$L$100,3,FALSE))</f>
      </c>
      <c r="K13" s="636">
        <f>IF($F13="","",VLOOKUP($F13,'選手一覧'!$A$1:$L$100,3,FALSE))</f>
      </c>
      <c r="L13" s="181">
        <f>IF(F13="","",VLOOKUP((DATEDIF(I13,DATE(春_ダブルス①!#REF!,4,1),"Y")),'年齢対応表'!$A$1:$B$3,2,FALSE))</f>
      </c>
      <c r="M13" s="637"/>
      <c r="N13" s="19"/>
      <c r="O13" s="639"/>
      <c r="P13" s="20"/>
      <c r="Q13" s="641"/>
      <c r="R13" s="642"/>
      <c r="S13" s="37"/>
      <c r="T13" s="37"/>
      <c r="U13" s="51"/>
      <c r="V13" s="51"/>
      <c r="W13" s="51"/>
      <c r="X13" s="69" t="s">
        <v>57</v>
      </c>
      <c r="Y13" s="28"/>
      <c r="Z13" s="28"/>
      <c r="AA13" s="28"/>
      <c r="AB13" s="28"/>
      <c r="AC13" s="28"/>
      <c r="AD13" s="28"/>
      <c r="AE13" s="28"/>
      <c r="AF13" s="28"/>
      <c r="AG13" s="28"/>
      <c r="AH13" s="28"/>
      <c r="AI13" s="28"/>
      <c r="AJ13" s="28"/>
      <c r="AK13" s="28"/>
    </row>
    <row r="14" spans="1:37" ht="18.75" customHeight="1">
      <c r="A14" s="326" t="s">
        <v>51</v>
      </c>
      <c r="B14" s="534"/>
      <c r="C14" s="625"/>
      <c r="D14" s="626"/>
      <c r="E14" s="25" t="s">
        <v>34</v>
      </c>
      <c r="F14" s="177"/>
      <c r="G14" s="229">
        <f>IF($F14="","",VLOOKUP($F14,'選手一覧'!$A$1:$L$100,2,FALSE))</f>
      </c>
      <c r="H14" s="230">
        <f>IF($F14="","",VLOOKUP($F14,'選手一覧'!$A$1:$L$100,3,FALSE))</f>
      </c>
      <c r="I14" s="687">
        <f>IF($F14="","",VLOOKUP($F14,'選手一覧'!$A$1:$L$100,7,FALSE))</f>
      </c>
      <c r="J14" s="688">
        <f>IF($F14="","",VLOOKUP($F14,'選手一覧'!$A$1:$L$100,3,FALSE))</f>
      </c>
      <c r="K14" s="689">
        <f>IF($F14="","",VLOOKUP($F14,'選手一覧'!$A$1:$L$100,3,FALSE))</f>
      </c>
      <c r="L14" s="186">
        <f>IF(F14="","",VLOOKUP((DATEDIF(I14,DATE(春_ダブルス①!#REF!,4,1),"Y")),'年齢対応表'!$A$1:$B$3,2,FALSE))</f>
      </c>
      <c r="M14" s="638"/>
      <c r="N14" s="22"/>
      <c r="O14" s="640"/>
      <c r="P14" s="23"/>
      <c r="Q14" s="646"/>
      <c r="R14" s="647"/>
      <c r="S14" s="37"/>
      <c r="T14" s="37"/>
      <c r="U14" s="28"/>
      <c r="V14" s="28"/>
      <c r="W14" s="28"/>
      <c r="X14" s="28"/>
      <c r="Y14" s="28"/>
      <c r="Z14" s="28"/>
      <c r="AA14" s="28"/>
      <c r="AB14" s="28"/>
      <c r="AC14" s="28"/>
      <c r="AD14" s="28"/>
      <c r="AE14" s="28"/>
      <c r="AF14" s="28"/>
      <c r="AG14" s="28"/>
      <c r="AH14" s="28"/>
      <c r="AI14" s="28"/>
      <c r="AJ14" s="28"/>
      <c r="AK14" s="28"/>
    </row>
    <row r="15" spans="1:37" ht="18.75" customHeight="1">
      <c r="A15" s="326" t="s">
        <v>52</v>
      </c>
      <c r="B15" s="534"/>
      <c r="C15" s="613"/>
      <c r="D15" s="615">
        <v>18</v>
      </c>
      <c r="E15" s="44" t="s">
        <v>32</v>
      </c>
      <c r="F15" s="178"/>
      <c r="G15" s="231">
        <f>IF($F15="","",VLOOKUP($F15,'選手一覧'!$A$1:$L$100,2,FALSE))</f>
      </c>
      <c r="H15" s="232">
        <f>IF($F15="","",VLOOKUP($F15,'選手一覧'!$A$1:$L$100,3,FALSE))</f>
      </c>
      <c r="I15" s="681">
        <f>IF($F15="","",VLOOKUP($F15,'選手一覧'!$A$1:$L$100,7,FALSE))</f>
      </c>
      <c r="J15" s="682">
        <f>IF($F15="","",VLOOKUP($F15,'選手一覧'!$A$1:$L$100,3,FALSE))</f>
      </c>
      <c r="K15" s="683">
        <f>IF($F15="","",VLOOKUP($F15,'選手一覧'!$A$1:$L$100,3,FALSE))</f>
      </c>
      <c r="L15" s="187">
        <f>IF(F15="","",VLOOKUP((DATEDIF(I15,DATE(春_ダブルス①!#REF!,4,1),"Y")),'年齢対応表'!$A$1:$B$3,2,FALSE))</f>
      </c>
      <c r="M15" s="620"/>
      <c r="N15" s="39"/>
      <c r="O15" s="622"/>
      <c r="P15" s="40"/>
      <c r="Q15" s="627"/>
      <c r="R15" s="628"/>
      <c r="S15" s="37"/>
      <c r="T15" s="37"/>
      <c r="U15" s="28"/>
      <c r="V15" s="28"/>
      <c r="W15" s="28"/>
      <c r="X15" s="28"/>
      <c r="Y15" s="28"/>
      <c r="Z15" s="28"/>
      <c r="AA15" s="28"/>
      <c r="AB15" s="28"/>
      <c r="AC15" s="28"/>
      <c r="AD15" s="28"/>
      <c r="AE15" s="28"/>
      <c r="AF15" s="28"/>
      <c r="AG15" s="28"/>
      <c r="AH15" s="28"/>
      <c r="AI15" s="28"/>
      <c r="AJ15" s="28"/>
      <c r="AK15" s="28"/>
    </row>
    <row r="16" spans="1:37" ht="18.75" customHeight="1">
      <c r="A16" s="326"/>
      <c r="B16" s="534"/>
      <c r="C16" s="648"/>
      <c r="D16" s="649"/>
      <c r="E16" s="45" t="s">
        <v>34</v>
      </c>
      <c r="F16" s="179"/>
      <c r="G16" s="233">
        <f>IF($F16="","",VLOOKUP($F16,'選手一覧'!$A$1:$L$100,2,FALSE))</f>
      </c>
      <c r="H16" s="234">
        <f>IF($F16="","",VLOOKUP($F16,'選手一覧'!$A$1:$L$100,3,FALSE))</f>
      </c>
      <c r="I16" s="691">
        <f>IF($F16="","",VLOOKUP($F16,'選手一覧'!$A$1:$L$100,7,FALSE))</f>
      </c>
      <c r="J16" s="692">
        <f>IF($F16="","",VLOOKUP($F16,'選手一覧'!$A$1:$L$100,3,FALSE))</f>
      </c>
      <c r="K16" s="693">
        <f>IF($F16="","",VLOOKUP($F16,'選手一覧'!$A$1:$L$100,3,FALSE))</f>
      </c>
      <c r="L16" s="188">
        <f>IF(F16="","",VLOOKUP((DATEDIF(I16,DATE(春_ダブルス①!#REF!,4,1),"Y")),'年齢対応表'!$A$1:$B$3,2,FALSE))</f>
      </c>
      <c r="M16" s="620"/>
      <c r="N16" s="42"/>
      <c r="O16" s="622"/>
      <c r="P16" s="43"/>
      <c r="Q16" s="653"/>
      <c r="R16" s="654"/>
      <c r="S16" s="37"/>
      <c r="T16" s="37"/>
      <c r="U16" s="28"/>
      <c r="V16" s="28"/>
      <c r="W16" s="28"/>
      <c r="X16" s="28"/>
      <c r="Y16" s="28"/>
      <c r="Z16" s="28"/>
      <c r="AA16" s="28"/>
      <c r="AB16" s="28"/>
      <c r="AC16" s="28"/>
      <c r="AD16" s="28"/>
      <c r="AE16" s="28"/>
      <c r="AF16" s="28"/>
      <c r="AG16" s="28"/>
      <c r="AH16" s="28"/>
      <c r="AI16" s="28"/>
      <c r="AJ16" s="28"/>
      <c r="AK16" s="28"/>
    </row>
    <row r="17" spans="1:37" ht="18.75" customHeight="1">
      <c r="A17" s="326"/>
      <c r="B17" s="534"/>
      <c r="C17" s="624"/>
      <c r="D17" s="626">
        <v>19</v>
      </c>
      <c r="E17" s="18" t="s">
        <v>32</v>
      </c>
      <c r="F17" s="172"/>
      <c r="G17" s="214">
        <f>IF($F17="","",VLOOKUP($F17,'選手一覧'!$A$1:$L$100,2,FALSE))</f>
      </c>
      <c r="H17" s="235">
        <f>IF($F17="","",VLOOKUP($F17,'選手一覧'!$A$1:$L$100,3,FALSE))</f>
      </c>
      <c r="I17" s="634">
        <f>IF($F17="","",VLOOKUP($F17,'選手一覧'!$A$1:$L$100,7,FALSE))</f>
      </c>
      <c r="J17" s="635">
        <f>IF($F17="","",VLOOKUP($F17,'選手一覧'!$A$1:$L$100,3,FALSE))</f>
      </c>
      <c r="K17" s="636">
        <f>IF($F17="","",VLOOKUP($F17,'選手一覧'!$A$1:$L$100,3,FALSE))</f>
      </c>
      <c r="L17" s="181">
        <f>IF(F17="","",VLOOKUP((DATEDIF(I17,DATE(春_ダブルス①!#REF!,4,1),"Y")),'年齢対応表'!$A$1:$B$3,2,FALSE))</f>
      </c>
      <c r="M17" s="637"/>
      <c r="N17" s="19"/>
      <c r="O17" s="639"/>
      <c r="P17" s="20"/>
      <c r="Q17" s="641"/>
      <c r="R17" s="642"/>
      <c r="S17" s="37"/>
      <c r="T17" s="37"/>
      <c r="U17" s="28"/>
      <c r="V17" s="28"/>
      <c r="W17" s="28"/>
      <c r="X17" s="28"/>
      <c r="Y17" s="28"/>
      <c r="Z17" s="28"/>
      <c r="AA17" s="28"/>
      <c r="AB17" s="28"/>
      <c r="AC17" s="28"/>
      <c r="AD17" s="28"/>
      <c r="AE17" s="28"/>
      <c r="AF17" s="28"/>
      <c r="AG17" s="28"/>
      <c r="AH17" s="28"/>
      <c r="AI17" s="28"/>
      <c r="AJ17" s="28"/>
      <c r="AK17" s="28"/>
    </row>
    <row r="18" spans="1:37" ht="18.75" customHeight="1">
      <c r="A18" s="326"/>
      <c r="B18" s="534"/>
      <c r="C18" s="625"/>
      <c r="D18" s="626"/>
      <c r="E18" s="25" t="s">
        <v>34</v>
      </c>
      <c r="F18" s="177"/>
      <c r="G18" s="229">
        <f>IF($F18="","",VLOOKUP($F18,'選手一覧'!$A$1:$L$100,2,FALSE))</f>
      </c>
      <c r="H18" s="230">
        <f>IF($F18="","",VLOOKUP($F18,'選手一覧'!$A$1:$L$100,3,FALSE))</f>
      </c>
      <c r="I18" s="687">
        <f>IF($F18="","",VLOOKUP($F18,'選手一覧'!$A$1:$L$100,7,FALSE))</f>
      </c>
      <c r="J18" s="688">
        <f>IF($F18="","",VLOOKUP($F18,'選手一覧'!$A$1:$L$100,3,FALSE))</f>
      </c>
      <c r="K18" s="689">
        <f>IF($F18="","",VLOOKUP($F18,'選手一覧'!$A$1:$L$100,3,FALSE))</f>
      </c>
      <c r="L18" s="186">
        <f>IF(F18="","",VLOOKUP((DATEDIF(I18,DATE(春_ダブルス①!#REF!,4,1),"Y")),'年齢対応表'!$A$1:$B$3,2,FALSE))</f>
      </c>
      <c r="M18" s="638"/>
      <c r="N18" s="22"/>
      <c r="O18" s="640"/>
      <c r="P18" s="23"/>
      <c r="Q18" s="646"/>
      <c r="R18" s="647"/>
      <c r="S18" s="37"/>
      <c r="T18" s="37"/>
      <c r="U18" s="28"/>
      <c r="V18" s="28"/>
      <c r="W18" s="28"/>
      <c r="X18" s="28"/>
      <c r="Y18" s="28"/>
      <c r="Z18" s="28"/>
      <c r="AA18" s="28"/>
      <c r="AB18" s="28"/>
      <c r="AC18" s="28"/>
      <c r="AD18" s="28"/>
      <c r="AE18" s="28"/>
      <c r="AF18" s="28"/>
      <c r="AG18" s="28"/>
      <c r="AH18" s="28"/>
      <c r="AI18" s="28"/>
      <c r="AJ18" s="28"/>
      <c r="AK18" s="28"/>
    </row>
    <row r="19" spans="1:37" ht="18.75" customHeight="1">
      <c r="A19" s="49"/>
      <c r="B19" s="534"/>
      <c r="C19" s="613"/>
      <c r="D19" s="615">
        <v>20</v>
      </c>
      <c r="E19" s="44" t="s">
        <v>32</v>
      </c>
      <c r="F19" s="178"/>
      <c r="G19" s="231">
        <f>IF($F19="","",VLOOKUP($F19,'選手一覧'!$A$1:$L$100,2,FALSE))</f>
      </c>
      <c r="H19" s="232">
        <f>IF($F19="","",VLOOKUP($F19,'選手一覧'!$A$1:$L$100,3,FALSE))</f>
      </c>
      <c r="I19" s="681">
        <f>IF($F19="","",VLOOKUP($F19,'選手一覧'!$A$1:$L$100,7,FALSE))</f>
      </c>
      <c r="J19" s="682">
        <f>IF($F19="","",VLOOKUP($F19,'選手一覧'!$A$1:$L$100,3,FALSE))</f>
      </c>
      <c r="K19" s="683">
        <f>IF($F19="","",VLOOKUP($F19,'選手一覧'!$A$1:$L$100,3,FALSE))</f>
      </c>
      <c r="L19" s="187">
        <f>IF(F19="","",VLOOKUP((DATEDIF(I19,DATE(春_ダブルス①!#REF!,4,1),"Y")),'年齢対応表'!$A$1:$B$3,2,FALSE))</f>
      </c>
      <c r="M19" s="620"/>
      <c r="N19" s="39"/>
      <c r="O19" s="622"/>
      <c r="P19" s="40"/>
      <c r="Q19" s="627"/>
      <c r="R19" s="628"/>
      <c r="S19" s="37"/>
      <c r="T19" s="37"/>
      <c r="U19" s="28"/>
      <c r="V19" s="28"/>
      <c r="W19" s="28"/>
      <c r="X19" s="28"/>
      <c r="Y19" s="28"/>
      <c r="Z19" s="28"/>
      <c r="AA19" s="28"/>
      <c r="AB19" s="28"/>
      <c r="AC19" s="28"/>
      <c r="AD19" s="28"/>
      <c r="AE19" s="28"/>
      <c r="AF19" s="28"/>
      <c r="AG19" s="28"/>
      <c r="AH19" s="28"/>
      <c r="AI19" s="28"/>
      <c r="AJ19" s="28"/>
      <c r="AK19" s="28"/>
    </row>
    <row r="20" spans="1:37" ht="18.75" customHeight="1">
      <c r="A20" s="49"/>
      <c r="B20" s="534"/>
      <c r="C20" s="648"/>
      <c r="D20" s="649"/>
      <c r="E20" s="45" t="s">
        <v>34</v>
      </c>
      <c r="F20" s="179"/>
      <c r="G20" s="233">
        <f>IF($F20="","",VLOOKUP($F20,'選手一覧'!$A$1:$L$100,2,FALSE))</f>
      </c>
      <c r="H20" s="234">
        <f>IF($F20="","",VLOOKUP($F20,'選手一覧'!$A$1:$L$100,3,FALSE))</f>
      </c>
      <c r="I20" s="691">
        <f>IF($F20="","",VLOOKUP($F20,'選手一覧'!$A$1:$L$100,7,FALSE))</f>
      </c>
      <c r="J20" s="692">
        <f>IF($F20="","",VLOOKUP($F20,'選手一覧'!$A$1:$L$100,3,FALSE))</f>
      </c>
      <c r="K20" s="693">
        <f>IF($F20="","",VLOOKUP($F20,'選手一覧'!$A$1:$L$100,3,FALSE))</f>
      </c>
      <c r="L20" s="188">
        <f>IF(F20="","",VLOOKUP((DATEDIF(I20,DATE(春_ダブルス①!#REF!,4,1),"Y")),'年齢対応表'!$A$1:$B$3,2,FALSE))</f>
      </c>
      <c r="M20" s="620"/>
      <c r="N20" s="42"/>
      <c r="O20" s="622"/>
      <c r="P20" s="43"/>
      <c r="Q20" s="653"/>
      <c r="R20" s="654"/>
      <c r="S20" s="37"/>
      <c r="T20" s="37"/>
      <c r="U20" s="28"/>
      <c r="V20" s="28"/>
      <c r="W20" s="28"/>
      <c r="X20" s="28"/>
      <c r="Y20" s="28"/>
      <c r="Z20" s="28"/>
      <c r="AA20" s="28"/>
      <c r="AB20" s="28"/>
      <c r="AC20" s="28"/>
      <c r="AD20" s="28"/>
      <c r="AE20" s="28"/>
      <c r="AF20" s="28"/>
      <c r="AG20" s="28"/>
      <c r="AH20" s="28"/>
      <c r="AI20" s="28"/>
      <c r="AJ20" s="28"/>
      <c r="AK20" s="28"/>
    </row>
    <row r="21" spans="1:37" ht="18.75" customHeight="1">
      <c r="A21" s="49"/>
      <c r="B21" s="534"/>
      <c r="C21" s="624"/>
      <c r="D21" s="626">
        <v>21</v>
      </c>
      <c r="E21" s="18" t="s">
        <v>32</v>
      </c>
      <c r="F21" s="172"/>
      <c r="G21" s="214">
        <f>IF($F21="","",VLOOKUP($F21,'選手一覧'!$A$1:$L$100,2,FALSE))</f>
      </c>
      <c r="H21" s="235">
        <f>IF($F21="","",VLOOKUP($F21,'選手一覧'!$A$1:$L$100,3,FALSE))</f>
      </c>
      <c r="I21" s="634">
        <f>IF($F21="","",VLOOKUP($F21,'選手一覧'!$A$1:$L$100,7,FALSE))</f>
      </c>
      <c r="J21" s="635">
        <f>IF($F21="","",VLOOKUP($F21,'選手一覧'!$A$1:$L$100,3,FALSE))</f>
      </c>
      <c r="K21" s="636">
        <f>IF($F21="","",VLOOKUP($F21,'選手一覧'!$A$1:$L$100,3,FALSE))</f>
      </c>
      <c r="L21" s="181">
        <f>IF(F21="","",VLOOKUP((DATEDIF(I21,DATE(春_ダブルス①!#REF!,4,1),"Y")),'年齢対応表'!$A$1:$B$3,2,FALSE))</f>
      </c>
      <c r="M21" s="637"/>
      <c r="N21" s="19"/>
      <c r="O21" s="639"/>
      <c r="P21" s="20"/>
      <c r="Q21" s="641"/>
      <c r="R21" s="642"/>
      <c r="S21" s="37"/>
      <c r="T21" s="37"/>
      <c r="U21" s="28"/>
      <c r="V21" s="28"/>
      <c r="W21" s="28"/>
      <c r="X21" s="28"/>
      <c r="Y21" s="28"/>
      <c r="Z21" s="28"/>
      <c r="AA21" s="28"/>
      <c r="AB21" s="28"/>
      <c r="AC21" s="28"/>
      <c r="AD21" s="28"/>
      <c r="AE21" s="28"/>
      <c r="AF21" s="28"/>
      <c r="AG21" s="28"/>
      <c r="AH21" s="28"/>
      <c r="AI21" s="28"/>
      <c r="AJ21" s="28"/>
      <c r="AK21" s="28"/>
    </row>
    <row r="22" spans="1:37" ht="18.75" customHeight="1">
      <c r="A22" s="49"/>
      <c r="B22" s="534"/>
      <c r="C22" s="625"/>
      <c r="D22" s="626"/>
      <c r="E22" s="25" t="s">
        <v>34</v>
      </c>
      <c r="F22" s="177"/>
      <c r="G22" s="229">
        <f>IF($F22="","",VLOOKUP($F22,'選手一覧'!$A$1:$L$100,2,FALSE))</f>
      </c>
      <c r="H22" s="230">
        <f>IF($F22="","",VLOOKUP($F22,'選手一覧'!$A$1:$L$100,3,FALSE))</f>
      </c>
      <c r="I22" s="687">
        <f>IF($F22="","",VLOOKUP($F22,'選手一覧'!$A$1:$L$100,7,FALSE))</f>
      </c>
      <c r="J22" s="688">
        <f>IF($F22="","",VLOOKUP($F22,'選手一覧'!$A$1:$L$100,3,FALSE))</f>
      </c>
      <c r="K22" s="689">
        <f>IF($F22="","",VLOOKUP($F22,'選手一覧'!$A$1:$L$100,3,FALSE))</f>
      </c>
      <c r="L22" s="186">
        <f>IF(F22="","",VLOOKUP((DATEDIF(I22,DATE(春_ダブルス①!#REF!,4,1),"Y")),'年齢対応表'!$A$1:$B$3,2,FALSE))</f>
      </c>
      <c r="M22" s="638"/>
      <c r="N22" s="22"/>
      <c r="O22" s="640"/>
      <c r="P22" s="23"/>
      <c r="Q22" s="646"/>
      <c r="R22" s="647"/>
      <c r="S22" s="37"/>
      <c r="T22" s="37"/>
      <c r="U22" s="28"/>
      <c r="V22" s="28"/>
      <c r="W22" s="28"/>
      <c r="X22" s="28"/>
      <c r="Y22" s="28"/>
      <c r="Z22" s="28"/>
      <c r="AA22" s="28"/>
      <c r="AB22" s="28"/>
      <c r="AC22" s="28"/>
      <c r="AD22" s="28"/>
      <c r="AE22" s="28"/>
      <c r="AF22" s="28"/>
      <c r="AG22" s="28"/>
      <c r="AH22" s="28"/>
      <c r="AI22" s="28"/>
      <c r="AJ22" s="28"/>
      <c r="AK22" s="28"/>
    </row>
    <row r="23" spans="1:37" ht="18.75" customHeight="1">
      <c r="A23" s="49"/>
      <c r="B23" s="534"/>
      <c r="C23" s="613"/>
      <c r="D23" s="615">
        <v>22</v>
      </c>
      <c r="E23" s="44" t="s">
        <v>32</v>
      </c>
      <c r="F23" s="178"/>
      <c r="G23" s="231">
        <f>IF($F23="","",VLOOKUP($F23,'選手一覧'!$A$1:$L$100,2,FALSE))</f>
      </c>
      <c r="H23" s="232">
        <f>IF($F23="","",VLOOKUP($F23,'選手一覧'!$A$1:$L$100,3,FALSE))</f>
      </c>
      <c r="I23" s="681">
        <f>IF($F23="","",VLOOKUP($F23,'選手一覧'!$A$1:$L$100,7,FALSE))</f>
      </c>
      <c r="J23" s="682">
        <f>IF($F23="","",VLOOKUP($F23,'選手一覧'!$A$1:$L$100,3,FALSE))</f>
      </c>
      <c r="K23" s="683">
        <f>IF($F23="","",VLOOKUP($F23,'選手一覧'!$A$1:$L$100,3,FALSE))</f>
      </c>
      <c r="L23" s="187">
        <f>IF(F23="","",VLOOKUP((DATEDIF(I23,DATE(春_ダブルス①!#REF!,4,1),"Y")),'年齢対応表'!$A$1:$B$3,2,FALSE))</f>
      </c>
      <c r="M23" s="620"/>
      <c r="N23" s="39"/>
      <c r="O23" s="622"/>
      <c r="P23" s="40"/>
      <c r="Q23" s="627"/>
      <c r="R23" s="628"/>
      <c r="S23" s="37"/>
      <c r="T23" s="37"/>
      <c r="U23" s="28"/>
      <c r="V23" s="28"/>
      <c r="W23" s="28"/>
      <c r="X23" s="28"/>
      <c r="Y23" s="28"/>
      <c r="Z23" s="28"/>
      <c r="AA23" s="28"/>
      <c r="AB23" s="28"/>
      <c r="AC23" s="28"/>
      <c r="AD23" s="28"/>
      <c r="AE23" s="28"/>
      <c r="AF23" s="28"/>
      <c r="AG23" s="28"/>
      <c r="AH23" s="28"/>
      <c r="AI23" s="28"/>
      <c r="AJ23" s="28"/>
      <c r="AK23" s="28"/>
    </row>
    <row r="24" spans="1:37" ht="18.75" customHeight="1">
      <c r="A24" s="49"/>
      <c r="B24" s="534"/>
      <c r="C24" s="648"/>
      <c r="D24" s="649"/>
      <c r="E24" s="45" t="s">
        <v>34</v>
      </c>
      <c r="F24" s="179"/>
      <c r="G24" s="233">
        <f>IF($F24="","",VLOOKUP($F24,'選手一覧'!$A$1:$L$100,2,FALSE))</f>
      </c>
      <c r="H24" s="234">
        <f>IF($F24="","",VLOOKUP($F24,'選手一覧'!$A$1:$L$100,3,FALSE))</f>
      </c>
      <c r="I24" s="691">
        <f>IF($F24="","",VLOOKUP($F24,'選手一覧'!$A$1:$L$100,7,FALSE))</f>
      </c>
      <c r="J24" s="692">
        <f>IF($F24="","",VLOOKUP($F24,'選手一覧'!$A$1:$L$100,3,FALSE))</f>
      </c>
      <c r="K24" s="693">
        <f>IF($F24="","",VLOOKUP($F24,'選手一覧'!$A$1:$L$100,3,FALSE))</f>
      </c>
      <c r="L24" s="188">
        <f>IF(F24="","",VLOOKUP((DATEDIF(I24,DATE(春_ダブルス①!#REF!,4,1),"Y")),'年齢対応表'!$A$1:$B$3,2,FALSE))</f>
      </c>
      <c r="M24" s="620"/>
      <c r="N24" s="42"/>
      <c r="O24" s="622"/>
      <c r="P24" s="43"/>
      <c r="Q24" s="653"/>
      <c r="R24" s="654"/>
      <c r="S24" s="37"/>
      <c r="T24" s="37"/>
      <c r="U24" s="28"/>
      <c r="V24" s="28"/>
      <c r="W24" s="28"/>
      <c r="X24" s="28"/>
      <c r="Y24" s="28"/>
      <c r="Z24" s="28"/>
      <c r="AA24" s="28"/>
      <c r="AB24" s="28"/>
      <c r="AC24" s="28"/>
      <c r="AD24" s="28"/>
      <c r="AE24" s="28"/>
      <c r="AF24" s="28"/>
      <c r="AG24" s="28"/>
      <c r="AH24" s="28"/>
      <c r="AI24" s="28"/>
      <c r="AJ24" s="28"/>
      <c r="AK24" s="28"/>
    </row>
    <row r="25" spans="1:37" ht="18.75" customHeight="1">
      <c r="A25" s="49"/>
      <c r="B25" s="534"/>
      <c r="C25" s="624"/>
      <c r="D25" s="626">
        <v>23</v>
      </c>
      <c r="E25" s="18" t="s">
        <v>32</v>
      </c>
      <c r="F25" s="172"/>
      <c r="G25" s="214">
        <f>IF($F25="","",VLOOKUP($F25,'選手一覧'!$A$1:$L$100,2,FALSE))</f>
      </c>
      <c r="H25" s="235">
        <f>IF($F25="","",VLOOKUP($F25,'選手一覧'!$A$1:$L$100,3,FALSE))</f>
      </c>
      <c r="I25" s="634">
        <f>IF($F25="","",VLOOKUP($F25,'選手一覧'!$A$1:$L$100,7,FALSE))</f>
      </c>
      <c r="J25" s="635">
        <f>IF($F25="","",VLOOKUP($F25,'選手一覧'!$A$1:$L$100,3,FALSE))</f>
      </c>
      <c r="K25" s="636">
        <f>IF($F25="","",VLOOKUP($F25,'選手一覧'!$A$1:$L$100,3,FALSE))</f>
      </c>
      <c r="L25" s="181">
        <f>IF(F25="","",VLOOKUP((DATEDIF(I25,DATE(春_ダブルス①!#REF!,4,1),"Y")),'年齢対応表'!$A$1:$B$3,2,FALSE))</f>
      </c>
      <c r="M25" s="637"/>
      <c r="N25" s="19"/>
      <c r="O25" s="639"/>
      <c r="P25" s="20"/>
      <c r="Q25" s="641"/>
      <c r="R25" s="642"/>
      <c r="S25" s="37"/>
      <c r="T25" s="37"/>
      <c r="U25" s="28"/>
      <c r="V25" s="28"/>
      <c r="W25" s="28"/>
      <c r="X25" s="28"/>
      <c r="Y25" s="28"/>
      <c r="Z25" s="28"/>
      <c r="AA25" s="28"/>
      <c r="AB25" s="28"/>
      <c r="AC25" s="28"/>
      <c r="AD25" s="28"/>
      <c r="AE25" s="28"/>
      <c r="AF25" s="28"/>
      <c r="AG25" s="28"/>
      <c r="AH25" s="28"/>
      <c r="AI25" s="28"/>
      <c r="AJ25" s="28"/>
      <c r="AK25" s="28"/>
    </row>
    <row r="26" spans="1:37" ht="18.75" customHeight="1">
      <c r="A26" s="49"/>
      <c r="B26" s="534"/>
      <c r="C26" s="625"/>
      <c r="D26" s="626"/>
      <c r="E26" s="25" t="s">
        <v>34</v>
      </c>
      <c r="F26" s="177"/>
      <c r="G26" s="229">
        <f>IF($F26="","",VLOOKUP($F26,'選手一覧'!$A$1:$L$100,2,FALSE))</f>
      </c>
      <c r="H26" s="230">
        <f>IF($F26="","",VLOOKUP($F26,'選手一覧'!$A$1:$L$100,3,FALSE))</f>
      </c>
      <c r="I26" s="687">
        <f>IF($F26="","",VLOOKUP($F26,'選手一覧'!$A$1:$L$100,7,FALSE))</f>
      </c>
      <c r="J26" s="688">
        <f>IF($F26="","",VLOOKUP($F26,'選手一覧'!$A$1:$L$100,3,FALSE))</f>
      </c>
      <c r="K26" s="689">
        <f>IF($F26="","",VLOOKUP($F26,'選手一覧'!$A$1:$L$100,3,FALSE))</f>
      </c>
      <c r="L26" s="186">
        <f>IF(F26="","",VLOOKUP((DATEDIF(I26,DATE(春_ダブルス①!#REF!,4,1),"Y")),'年齢対応表'!$A$1:$B$3,2,FALSE))</f>
      </c>
      <c r="M26" s="638"/>
      <c r="N26" s="22"/>
      <c r="O26" s="640"/>
      <c r="P26" s="23"/>
      <c r="Q26" s="646"/>
      <c r="R26" s="647"/>
      <c r="S26" s="37"/>
      <c r="T26" s="37"/>
      <c r="U26" s="28"/>
      <c r="V26" s="28"/>
      <c r="W26" s="28"/>
      <c r="X26" s="28"/>
      <c r="Y26" s="28"/>
      <c r="Z26" s="28"/>
      <c r="AA26" s="28"/>
      <c r="AB26" s="28"/>
      <c r="AC26" s="28"/>
      <c r="AD26" s="28"/>
      <c r="AE26" s="28"/>
      <c r="AF26" s="28"/>
      <c r="AG26" s="28"/>
      <c r="AH26" s="28"/>
      <c r="AI26" s="28"/>
      <c r="AJ26" s="28"/>
      <c r="AK26" s="28"/>
    </row>
    <row r="27" spans="1:37" ht="18.75" customHeight="1">
      <c r="A27" s="49"/>
      <c r="B27" s="534"/>
      <c r="C27" s="613"/>
      <c r="D27" s="615">
        <v>24</v>
      </c>
      <c r="E27" s="44" t="s">
        <v>32</v>
      </c>
      <c r="F27" s="178"/>
      <c r="G27" s="231">
        <f>IF($F27="","",VLOOKUP($F27,'選手一覧'!$A$1:$L$100,2,FALSE))</f>
      </c>
      <c r="H27" s="232">
        <f>IF($F27="","",VLOOKUP($F27,'選手一覧'!$A$1:$L$100,3,FALSE))</f>
      </c>
      <c r="I27" s="681">
        <f>IF($F27="","",VLOOKUP($F27,'選手一覧'!$A$1:$L$100,7,FALSE))</f>
      </c>
      <c r="J27" s="682">
        <f>IF($F27="","",VLOOKUP($F27,'選手一覧'!$A$1:$L$100,3,FALSE))</f>
      </c>
      <c r="K27" s="683">
        <f>IF($F27="","",VLOOKUP($F27,'選手一覧'!$A$1:$L$100,3,FALSE))</f>
      </c>
      <c r="L27" s="187">
        <f>IF(F27="","",VLOOKUP((DATEDIF(I27,DATE(春_ダブルス①!#REF!,4,1),"Y")),'年齢対応表'!$A$1:$B$3,2,FALSE))</f>
      </c>
      <c r="M27" s="620"/>
      <c r="N27" s="39"/>
      <c r="O27" s="622"/>
      <c r="P27" s="40"/>
      <c r="Q27" s="627"/>
      <c r="R27" s="628"/>
      <c r="S27" s="37"/>
      <c r="T27" s="37"/>
      <c r="U27" s="28"/>
      <c r="V27" s="28"/>
      <c r="W27" s="28"/>
      <c r="X27" s="28"/>
      <c r="Y27" s="28"/>
      <c r="Z27" s="28"/>
      <c r="AA27" s="28"/>
      <c r="AB27" s="28"/>
      <c r="AC27" s="28"/>
      <c r="AD27" s="28"/>
      <c r="AE27" s="28"/>
      <c r="AF27" s="28"/>
      <c r="AG27" s="28"/>
      <c r="AH27" s="28"/>
      <c r="AI27" s="28"/>
      <c r="AJ27" s="28"/>
      <c r="AK27" s="28"/>
    </row>
    <row r="28" spans="1:37" ht="18.75" customHeight="1">
      <c r="A28" s="49"/>
      <c r="B28" s="534"/>
      <c r="C28" s="648"/>
      <c r="D28" s="649"/>
      <c r="E28" s="45" t="s">
        <v>34</v>
      </c>
      <c r="F28" s="179"/>
      <c r="G28" s="233">
        <f>IF($F28="","",VLOOKUP($F28,'選手一覧'!$A$1:$L$100,2,FALSE))</f>
      </c>
      <c r="H28" s="234">
        <f>IF($F28="","",VLOOKUP($F28,'選手一覧'!$A$1:$L$100,3,FALSE))</f>
      </c>
      <c r="I28" s="691">
        <f>IF($F28="","",VLOOKUP($F28,'選手一覧'!$A$1:$L$100,7,FALSE))</f>
      </c>
      <c r="J28" s="692">
        <f>IF($F28="","",VLOOKUP($F28,'選手一覧'!$A$1:$L$100,3,FALSE))</f>
      </c>
      <c r="K28" s="693">
        <f>IF($F28="","",VLOOKUP($F28,'選手一覧'!$A$1:$L$100,3,FALSE))</f>
      </c>
      <c r="L28" s="188">
        <f>IF(F28="","",VLOOKUP((DATEDIF(I28,DATE(春_ダブルス①!#REF!,4,1),"Y")),'年齢対応表'!$A$1:$B$3,2,FALSE))</f>
      </c>
      <c r="M28" s="620"/>
      <c r="N28" s="42"/>
      <c r="O28" s="622"/>
      <c r="P28" s="43"/>
      <c r="Q28" s="653"/>
      <c r="R28" s="654"/>
      <c r="S28" s="37"/>
      <c r="T28" s="37"/>
      <c r="U28" s="28"/>
      <c r="V28" s="28"/>
      <c r="W28" s="28"/>
      <c r="X28" s="28"/>
      <c r="Y28" s="28"/>
      <c r="Z28" s="28"/>
      <c r="AA28" s="28"/>
      <c r="AB28" s="28"/>
      <c r="AC28" s="28"/>
      <c r="AD28" s="28"/>
      <c r="AE28" s="28"/>
      <c r="AF28" s="28"/>
      <c r="AG28" s="28"/>
      <c r="AH28" s="28"/>
      <c r="AI28" s="28"/>
      <c r="AJ28" s="28"/>
      <c r="AK28" s="28"/>
    </row>
    <row r="29" spans="1:37" ht="18.75" customHeight="1">
      <c r="A29" s="49"/>
      <c r="B29" s="534"/>
      <c r="C29" s="624"/>
      <c r="D29" s="626">
        <v>25</v>
      </c>
      <c r="E29" s="18" t="s">
        <v>32</v>
      </c>
      <c r="F29" s="172"/>
      <c r="G29" s="214">
        <f>IF($F29="","",VLOOKUP($F29,'選手一覧'!$A$1:$L$100,2,FALSE))</f>
      </c>
      <c r="H29" s="235">
        <f>IF($F29="","",VLOOKUP($F29,'選手一覧'!$A$1:$L$100,3,FALSE))</f>
      </c>
      <c r="I29" s="634">
        <f>IF($F29="","",VLOOKUP($F29,'選手一覧'!$A$1:$L$100,7,FALSE))</f>
      </c>
      <c r="J29" s="635">
        <f>IF($F29="","",VLOOKUP($F29,'選手一覧'!$A$1:$L$100,3,FALSE))</f>
      </c>
      <c r="K29" s="636">
        <f>IF($F29="","",VLOOKUP($F29,'選手一覧'!$A$1:$L$100,3,FALSE))</f>
      </c>
      <c r="L29" s="181">
        <f>IF(F29="","",VLOOKUP((DATEDIF(I29,DATE(春_ダブルス①!#REF!,4,1),"Y")),'年齢対応表'!$A$1:$B$3,2,FALSE))</f>
      </c>
      <c r="M29" s="637"/>
      <c r="N29" s="19"/>
      <c r="O29" s="639"/>
      <c r="P29" s="20"/>
      <c r="Q29" s="641"/>
      <c r="R29" s="642"/>
      <c r="S29" s="37"/>
      <c r="T29" s="37"/>
      <c r="U29" s="28"/>
      <c r="V29" s="28"/>
      <c r="W29" s="28"/>
      <c r="X29" s="28"/>
      <c r="Y29" s="28"/>
      <c r="Z29" s="28"/>
      <c r="AA29" s="28"/>
      <c r="AB29" s="28"/>
      <c r="AC29" s="28"/>
      <c r="AD29" s="28"/>
      <c r="AE29" s="28"/>
      <c r="AF29" s="28"/>
      <c r="AG29" s="28"/>
      <c r="AH29" s="28"/>
      <c r="AI29" s="28"/>
      <c r="AJ29" s="28"/>
      <c r="AK29" s="28"/>
    </row>
    <row r="30" spans="1:37" ht="18.75" customHeight="1">
      <c r="A30" s="49"/>
      <c r="B30" s="534"/>
      <c r="C30" s="625"/>
      <c r="D30" s="626"/>
      <c r="E30" s="25" t="s">
        <v>34</v>
      </c>
      <c r="F30" s="177"/>
      <c r="G30" s="229">
        <f>IF($F30="","",VLOOKUP($F30,'選手一覧'!$A$1:$L$100,2,FALSE))</f>
      </c>
      <c r="H30" s="230">
        <f>IF($F30="","",VLOOKUP($F30,'選手一覧'!$A$1:$L$100,3,FALSE))</f>
      </c>
      <c r="I30" s="687">
        <f>IF($F30="","",VLOOKUP($F30,'選手一覧'!$A$1:$L$100,7,FALSE))</f>
      </c>
      <c r="J30" s="688">
        <f>IF($F30="","",VLOOKUP($F30,'選手一覧'!$A$1:$L$100,3,FALSE))</f>
      </c>
      <c r="K30" s="689">
        <f>IF($F30="","",VLOOKUP($F30,'選手一覧'!$A$1:$L$100,3,FALSE))</f>
      </c>
      <c r="L30" s="186">
        <f>IF(F30="","",VLOOKUP((DATEDIF(I30,DATE(春_ダブルス①!#REF!,4,1),"Y")),'年齢対応表'!$A$1:$B$3,2,FALSE))</f>
      </c>
      <c r="M30" s="638"/>
      <c r="N30" s="22"/>
      <c r="O30" s="640"/>
      <c r="P30" s="23"/>
      <c r="Q30" s="646"/>
      <c r="R30" s="647"/>
      <c r="S30" s="37"/>
      <c r="T30" s="37"/>
      <c r="U30" s="28"/>
      <c r="V30" s="28"/>
      <c r="W30" s="28"/>
      <c r="X30" s="28"/>
      <c r="Y30" s="28"/>
      <c r="Z30" s="28"/>
      <c r="AA30" s="28"/>
      <c r="AB30" s="28"/>
      <c r="AC30" s="28"/>
      <c r="AD30" s="28"/>
      <c r="AE30" s="28"/>
      <c r="AF30" s="28"/>
      <c r="AG30" s="28"/>
      <c r="AH30" s="28"/>
      <c r="AI30" s="28"/>
      <c r="AJ30" s="28"/>
      <c r="AK30" s="28"/>
    </row>
    <row r="31" spans="1:37" ht="18.75" customHeight="1">
      <c r="A31" s="49"/>
      <c r="B31" s="534"/>
      <c r="C31" s="613"/>
      <c r="D31" s="615">
        <v>26</v>
      </c>
      <c r="E31" s="44" t="s">
        <v>32</v>
      </c>
      <c r="F31" s="178"/>
      <c r="G31" s="231">
        <f>IF($F31="","",VLOOKUP($F31,'選手一覧'!$A$1:$L$100,2,FALSE))</f>
      </c>
      <c r="H31" s="232">
        <f>IF($F31="","",VLOOKUP($F31,'選手一覧'!$A$1:$L$100,3,FALSE))</f>
      </c>
      <c r="I31" s="681">
        <f>IF($F31="","",VLOOKUP($F31,'選手一覧'!$A$1:$L$100,7,FALSE))</f>
      </c>
      <c r="J31" s="682">
        <f>IF($F31="","",VLOOKUP($F31,'選手一覧'!$A$1:$L$100,3,FALSE))</f>
      </c>
      <c r="K31" s="683">
        <f>IF($F31="","",VLOOKUP($F31,'選手一覧'!$A$1:$L$100,3,FALSE))</f>
      </c>
      <c r="L31" s="187">
        <f>IF(F31="","",VLOOKUP((DATEDIF(I31,DATE(春_ダブルス①!#REF!,4,1),"Y")),'年齢対応表'!$A$1:$B$3,2,FALSE))</f>
      </c>
      <c r="M31" s="620"/>
      <c r="N31" s="39"/>
      <c r="O31" s="622"/>
      <c r="P31" s="40"/>
      <c r="Q31" s="627"/>
      <c r="R31" s="628"/>
      <c r="S31" s="37"/>
      <c r="T31" s="37"/>
      <c r="U31" s="28"/>
      <c r="V31" s="28"/>
      <c r="W31" s="28"/>
      <c r="X31" s="28"/>
      <c r="Y31" s="28"/>
      <c r="Z31" s="28"/>
      <c r="AA31" s="28"/>
      <c r="AB31" s="28"/>
      <c r="AC31" s="28"/>
      <c r="AD31" s="28"/>
      <c r="AE31" s="28"/>
      <c r="AF31" s="28"/>
      <c r="AG31" s="28"/>
      <c r="AH31" s="28"/>
      <c r="AI31" s="28"/>
      <c r="AJ31" s="28"/>
      <c r="AK31" s="28"/>
    </row>
    <row r="32" spans="1:37" ht="18.75" customHeight="1">
      <c r="A32" s="49"/>
      <c r="B32" s="534"/>
      <c r="C32" s="648"/>
      <c r="D32" s="649"/>
      <c r="E32" s="45" t="s">
        <v>34</v>
      </c>
      <c r="F32" s="179"/>
      <c r="G32" s="233">
        <f>IF($F32="","",VLOOKUP($F32,'選手一覧'!$A$1:$L$100,2,FALSE))</f>
      </c>
      <c r="H32" s="234">
        <f>IF($F32="","",VLOOKUP($F32,'選手一覧'!$A$1:$L$100,3,FALSE))</f>
      </c>
      <c r="I32" s="691">
        <f>IF($F32="","",VLOOKUP($F32,'選手一覧'!$A$1:$L$100,7,FALSE))</f>
      </c>
      <c r="J32" s="692">
        <f>IF($F32="","",VLOOKUP($F32,'選手一覧'!$A$1:$L$100,3,FALSE))</f>
      </c>
      <c r="K32" s="693">
        <f>IF($F32="","",VLOOKUP($F32,'選手一覧'!$A$1:$L$100,3,FALSE))</f>
      </c>
      <c r="L32" s="188">
        <f>IF(F32="","",VLOOKUP((DATEDIF(I32,DATE(春_ダブルス①!#REF!,4,1),"Y")),'年齢対応表'!$A$1:$B$3,2,FALSE))</f>
      </c>
      <c r="M32" s="620"/>
      <c r="N32" s="42"/>
      <c r="O32" s="622"/>
      <c r="P32" s="43"/>
      <c r="Q32" s="653"/>
      <c r="R32" s="654"/>
      <c r="S32" s="37"/>
      <c r="T32" s="37"/>
      <c r="U32" s="28"/>
      <c r="V32" s="28"/>
      <c r="W32" s="28"/>
      <c r="X32" s="28"/>
      <c r="Y32" s="28"/>
      <c r="Z32" s="28"/>
      <c r="AA32" s="28"/>
      <c r="AB32" s="28"/>
      <c r="AC32" s="28"/>
      <c r="AD32" s="28"/>
      <c r="AE32" s="28"/>
      <c r="AF32" s="28"/>
      <c r="AG32" s="28"/>
      <c r="AH32" s="28"/>
      <c r="AI32" s="28"/>
      <c r="AJ32" s="28"/>
      <c r="AK32" s="28"/>
    </row>
    <row r="33" spans="1:37" ht="18.75" customHeight="1">
      <c r="A33" s="49"/>
      <c r="B33" s="534"/>
      <c r="C33" s="624"/>
      <c r="D33" s="626">
        <v>27</v>
      </c>
      <c r="E33" s="18" t="s">
        <v>32</v>
      </c>
      <c r="F33" s="172"/>
      <c r="G33" s="214">
        <f>IF($F33="","",VLOOKUP($F33,'選手一覧'!$A$1:$L$100,2,FALSE))</f>
      </c>
      <c r="H33" s="235">
        <f>IF($F33="","",VLOOKUP($F33,'選手一覧'!$A$1:$L$100,3,FALSE))</f>
      </c>
      <c r="I33" s="634">
        <f>IF($F33="","",VLOOKUP($F33,'選手一覧'!$A$1:$L$100,7,FALSE))</f>
      </c>
      <c r="J33" s="635">
        <f>IF($F33="","",VLOOKUP($F33,'選手一覧'!$A$1:$L$100,3,FALSE))</f>
      </c>
      <c r="K33" s="636">
        <f>IF($F33="","",VLOOKUP($F33,'選手一覧'!$A$1:$L$100,3,FALSE))</f>
      </c>
      <c r="L33" s="181">
        <f>IF(F33="","",VLOOKUP((DATEDIF(I33,DATE(春_ダブルス①!#REF!,4,1),"Y")),'年齢対応表'!$A$1:$B$3,2,FALSE))</f>
      </c>
      <c r="M33" s="637"/>
      <c r="N33" s="19"/>
      <c r="O33" s="639"/>
      <c r="P33" s="20"/>
      <c r="Q33" s="641"/>
      <c r="R33" s="642"/>
      <c r="S33" s="37"/>
      <c r="T33" s="37"/>
      <c r="U33" s="28"/>
      <c r="V33" s="28"/>
      <c r="W33" s="28"/>
      <c r="X33" s="28"/>
      <c r="Y33" s="28"/>
      <c r="Z33" s="28"/>
      <c r="AA33" s="28"/>
      <c r="AB33" s="28"/>
      <c r="AC33" s="28"/>
      <c r="AD33" s="28"/>
      <c r="AE33" s="28"/>
      <c r="AF33" s="28"/>
      <c r="AG33" s="28"/>
      <c r="AH33" s="28"/>
      <c r="AI33" s="28"/>
      <c r="AJ33" s="28"/>
      <c r="AK33" s="28"/>
    </row>
    <row r="34" spans="1:37" ht="18.75" customHeight="1">
      <c r="A34" s="49"/>
      <c r="B34" s="534"/>
      <c r="C34" s="625"/>
      <c r="D34" s="626"/>
      <c r="E34" s="25" t="s">
        <v>34</v>
      </c>
      <c r="F34" s="177"/>
      <c r="G34" s="229">
        <f>IF($F34="","",VLOOKUP($F34,'選手一覧'!$A$1:$L$100,2,FALSE))</f>
      </c>
      <c r="H34" s="230">
        <f>IF($F34="","",VLOOKUP($F34,'選手一覧'!$A$1:$L$100,3,FALSE))</f>
      </c>
      <c r="I34" s="687">
        <f>IF($F34="","",VLOOKUP($F34,'選手一覧'!$A$1:$L$100,7,FALSE))</f>
      </c>
      <c r="J34" s="688">
        <f>IF($F34="","",VLOOKUP($F34,'選手一覧'!$A$1:$L$100,3,FALSE))</f>
      </c>
      <c r="K34" s="689">
        <f>IF($F34="","",VLOOKUP($F34,'選手一覧'!$A$1:$L$100,3,FALSE))</f>
      </c>
      <c r="L34" s="186">
        <f>IF(F34="","",VLOOKUP((DATEDIF(I34,DATE(春_ダブルス①!#REF!,4,1),"Y")),'年齢対応表'!$A$1:$B$3,2,FALSE))</f>
      </c>
      <c r="M34" s="638"/>
      <c r="N34" s="22"/>
      <c r="O34" s="640"/>
      <c r="P34" s="23"/>
      <c r="Q34" s="646"/>
      <c r="R34" s="647"/>
      <c r="S34" s="37"/>
      <c r="T34" s="37"/>
      <c r="U34" s="28"/>
      <c r="V34" s="28"/>
      <c r="W34" s="28"/>
      <c r="X34" s="28"/>
      <c r="Y34" s="28"/>
      <c r="Z34" s="28"/>
      <c r="AA34" s="28"/>
      <c r="AB34" s="28"/>
      <c r="AC34" s="28"/>
      <c r="AD34" s="28"/>
      <c r="AE34" s="28"/>
      <c r="AF34" s="28"/>
      <c r="AG34" s="28"/>
      <c r="AH34" s="28"/>
      <c r="AI34" s="28"/>
      <c r="AJ34" s="28"/>
      <c r="AK34" s="28"/>
    </row>
    <row r="35" spans="1:37" ht="18.75" customHeight="1">
      <c r="A35" s="49"/>
      <c r="B35" s="534"/>
      <c r="C35" s="613"/>
      <c r="D35" s="615">
        <v>28</v>
      </c>
      <c r="E35" s="44" t="s">
        <v>32</v>
      </c>
      <c r="F35" s="178"/>
      <c r="G35" s="231">
        <f>IF($F35="","",VLOOKUP($F35,'選手一覧'!$A$1:$L$100,2,FALSE))</f>
      </c>
      <c r="H35" s="232">
        <f>IF($F35="","",VLOOKUP($F35,'選手一覧'!$A$1:$L$100,3,FALSE))</f>
      </c>
      <c r="I35" s="681">
        <f>IF($F35="","",VLOOKUP($F35,'選手一覧'!$A$1:$L$100,7,FALSE))</f>
      </c>
      <c r="J35" s="682">
        <f>IF($F35="","",VLOOKUP($F35,'選手一覧'!$A$1:$L$100,3,FALSE))</f>
      </c>
      <c r="K35" s="683">
        <f>IF($F35="","",VLOOKUP($F35,'選手一覧'!$A$1:$L$100,3,FALSE))</f>
      </c>
      <c r="L35" s="187">
        <f>IF(F35="","",VLOOKUP((DATEDIF(I35,DATE(春_ダブルス①!#REF!,4,1),"Y")),'年齢対応表'!$A$1:$B$3,2,FALSE))</f>
      </c>
      <c r="M35" s="620"/>
      <c r="N35" s="39"/>
      <c r="O35" s="622"/>
      <c r="P35" s="40"/>
      <c r="Q35" s="627"/>
      <c r="R35" s="628"/>
      <c r="S35" s="37"/>
      <c r="T35" s="37"/>
      <c r="U35" s="28"/>
      <c r="V35" s="28"/>
      <c r="W35" s="28"/>
      <c r="X35" s="28"/>
      <c r="Y35" s="28"/>
      <c r="Z35" s="28"/>
      <c r="AA35" s="28"/>
      <c r="AB35" s="28"/>
      <c r="AC35" s="28"/>
      <c r="AD35" s="28"/>
      <c r="AE35" s="28"/>
      <c r="AF35" s="28"/>
      <c r="AG35" s="28"/>
      <c r="AH35" s="28"/>
      <c r="AI35" s="28"/>
      <c r="AJ35" s="28"/>
      <c r="AK35" s="28"/>
    </row>
    <row r="36" spans="1:37" ht="18.75" customHeight="1">
      <c r="A36" s="49"/>
      <c r="B36" s="534"/>
      <c r="C36" s="648"/>
      <c r="D36" s="649"/>
      <c r="E36" s="45" t="s">
        <v>34</v>
      </c>
      <c r="F36" s="179"/>
      <c r="G36" s="233">
        <f>IF($F36="","",VLOOKUP($F36,'選手一覧'!$A$1:$L$100,2,FALSE))</f>
      </c>
      <c r="H36" s="234">
        <f>IF($F36="","",VLOOKUP($F36,'選手一覧'!$A$1:$L$100,3,FALSE))</f>
      </c>
      <c r="I36" s="691">
        <f>IF($F36="","",VLOOKUP($F36,'選手一覧'!$A$1:$L$100,7,FALSE))</f>
      </c>
      <c r="J36" s="692">
        <f>IF($F36="","",VLOOKUP($F36,'選手一覧'!$A$1:$L$100,3,FALSE))</f>
      </c>
      <c r="K36" s="693">
        <f>IF($F36="","",VLOOKUP($F36,'選手一覧'!$A$1:$L$100,3,FALSE))</f>
      </c>
      <c r="L36" s="188">
        <f>IF(F36="","",VLOOKUP((DATEDIF(I36,DATE(春_ダブルス①!#REF!,4,1),"Y")),'年齢対応表'!$A$1:$B$3,2,FALSE))</f>
      </c>
      <c r="M36" s="620"/>
      <c r="N36" s="42"/>
      <c r="O36" s="622"/>
      <c r="P36" s="43"/>
      <c r="Q36" s="653"/>
      <c r="R36" s="654"/>
      <c r="S36" s="37"/>
      <c r="T36" s="37"/>
      <c r="U36" s="28"/>
      <c r="V36" s="28"/>
      <c r="W36" s="28"/>
      <c r="X36" s="28"/>
      <c r="Y36" s="28"/>
      <c r="Z36" s="28"/>
      <c r="AA36" s="28"/>
      <c r="AB36" s="28"/>
      <c r="AC36" s="28"/>
      <c r="AD36" s="28"/>
      <c r="AE36" s="28"/>
      <c r="AF36" s="28"/>
      <c r="AG36" s="28"/>
      <c r="AH36" s="28"/>
      <c r="AI36" s="28"/>
      <c r="AJ36" s="28"/>
      <c r="AK36" s="28"/>
    </row>
    <row r="37" spans="1:37" ht="18.75" customHeight="1">
      <c r="A37" s="49"/>
      <c r="B37" s="534"/>
      <c r="C37" s="624"/>
      <c r="D37" s="626">
        <v>29</v>
      </c>
      <c r="E37" s="18" t="s">
        <v>32</v>
      </c>
      <c r="F37" s="172"/>
      <c r="G37" s="214">
        <f>IF($F37="","",VLOOKUP($F37,'選手一覧'!$A$1:$L$100,2,FALSE))</f>
      </c>
      <c r="H37" s="235">
        <f>IF($F37="","",VLOOKUP($F37,'選手一覧'!$A$1:$L$100,3,FALSE))</f>
      </c>
      <c r="I37" s="634">
        <f>IF($F37="","",VLOOKUP($F37,'選手一覧'!$A$1:$L$100,7,FALSE))</f>
      </c>
      <c r="J37" s="635">
        <f>IF($F37="","",VLOOKUP($F37,'選手一覧'!$A$1:$L$100,3,FALSE))</f>
      </c>
      <c r="K37" s="636">
        <f>IF($F37="","",VLOOKUP($F37,'選手一覧'!$A$1:$L$100,3,FALSE))</f>
      </c>
      <c r="L37" s="181">
        <f>IF(F37="","",VLOOKUP((DATEDIF(I37,DATE(春_ダブルス①!#REF!,4,1),"Y")),'年齢対応表'!$A$1:$B$3,2,FALSE))</f>
      </c>
      <c r="M37" s="637"/>
      <c r="N37" s="19"/>
      <c r="O37" s="639"/>
      <c r="P37" s="20"/>
      <c r="Q37" s="641"/>
      <c r="R37" s="642"/>
      <c r="S37" s="37"/>
      <c r="T37" s="37"/>
      <c r="U37" s="28"/>
      <c r="V37" s="28"/>
      <c r="W37" s="28"/>
      <c r="X37" s="28"/>
      <c r="Y37" s="28"/>
      <c r="Z37" s="28"/>
      <c r="AA37" s="28"/>
      <c r="AB37" s="28"/>
      <c r="AC37" s="28"/>
      <c r="AD37" s="28"/>
      <c r="AE37" s="28"/>
      <c r="AF37" s="28"/>
      <c r="AG37" s="28"/>
      <c r="AH37" s="28"/>
      <c r="AI37" s="28"/>
      <c r="AJ37" s="28"/>
      <c r="AK37" s="28"/>
    </row>
    <row r="38" spans="1:37" ht="18.75" customHeight="1">
      <c r="A38" s="49"/>
      <c r="B38" s="534"/>
      <c r="C38" s="625"/>
      <c r="D38" s="626"/>
      <c r="E38" s="25" t="s">
        <v>34</v>
      </c>
      <c r="F38" s="177"/>
      <c r="G38" s="229">
        <f>IF($F38="","",VLOOKUP($F38,'選手一覧'!$A$1:$L$100,2,FALSE))</f>
      </c>
      <c r="H38" s="230">
        <f>IF($F38="","",VLOOKUP($F38,'選手一覧'!$A$1:$L$100,3,FALSE))</f>
      </c>
      <c r="I38" s="687">
        <f>IF($F38="","",VLOOKUP($F38,'選手一覧'!$A$1:$L$100,7,FALSE))</f>
      </c>
      <c r="J38" s="688">
        <f>IF($F38="","",VLOOKUP($F38,'選手一覧'!$A$1:$L$100,3,FALSE))</f>
      </c>
      <c r="K38" s="689">
        <f>IF($F38="","",VLOOKUP($F38,'選手一覧'!$A$1:$L$100,3,FALSE))</f>
      </c>
      <c r="L38" s="186">
        <f>IF(F38="","",VLOOKUP((DATEDIF(I38,DATE(春_ダブルス①!#REF!,4,1),"Y")),'年齢対応表'!$A$1:$B$3,2,FALSE))</f>
      </c>
      <c r="M38" s="638"/>
      <c r="N38" s="22"/>
      <c r="O38" s="640"/>
      <c r="P38" s="23"/>
      <c r="Q38" s="646"/>
      <c r="R38" s="647"/>
      <c r="S38" s="37"/>
      <c r="T38" s="37"/>
      <c r="U38" s="28"/>
      <c r="V38" s="28"/>
      <c r="W38" s="28"/>
      <c r="X38" s="28"/>
      <c r="Y38" s="28"/>
      <c r="Z38" s="28"/>
      <c r="AA38" s="28"/>
      <c r="AB38" s="28"/>
      <c r="AC38" s="28"/>
      <c r="AD38" s="28"/>
      <c r="AE38" s="28"/>
      <c r="AF38" s="28"/>
      <c r="AG38" s="28"/>
      <c r="AH38" s="28"/>
      <c r="AI38" s="28"/>
      <c r="AJ38" s="28"/>
      <c r="AK38" s="28"/>
    </row>
    <row r="39" spans="1:37" ht="18.75" customHeight="1">
      <c r="A39" s="49"/>
      <c r="B39" s="534"/>
      <c r="C39" s="613"/>
      <c r="D39" s="615">
        <v>30</v>
      </c>
      <c r="E39" s="44" t="s">
        <v>32</v>
      </c>
      <c r="F39" s="178"/>
      <c r="G39" s="231">
        <f>IF($F39="","",VLOOKUP($F39,'選手一覧'!$A$1:$L$100,2,FALSE))</f>
      </c>
      <c r="H39" s="232">
        <f>IF($F39="","",VLOOKUP($F39,'選手一覧'!$A$1:$L$100,3,FALSE))</f>
      </c>
      <c r="I39" s="681">
        <f>IF($F39="","",VLOOKUP($F39,'選手一覧'!$A$1:$L$100,7,FALSE))</f>
      </c>
      <c r="J39" s="682">
        <f>IF($F39="","",VLOOKUP($F39,'選手一覧'!$A$1:$L$100,3,FALSE))</f>
      </c>
      <c r="K39" s="683">
        <f>IF($F39="","",VLOOKUP($F39,'選手一覧'!$A$1:$L$100,3,FALSE))</f>
      </c>
      <c r="L39" s="187">
        <f>IF(F39="","",VLOOKUP((DATEDIF(I39,DATE(春_ダブルス①!#REF!,4,1),"Y")),'年齢対応表'!$A$1:$B$3,2,FALSE))</f>
      </c>
      <c r="M39" s="620"/>
      <c r="N39" s="39"/>
      <c r="O39" s="622"/>
      <c r="P39" s="40"/>
      <c r="Q39" s="627"/>
      <c r="R39" s="628"/>
      <c r="S39" s="37"/>
      <c r="T39" s="37"/>
      <c r="U39" s="28"/>
      <c r="V39" s="28"/>
      <c r="W39" s="28"/>
      <c r="X39" s="28"/>
      <c r="Y39" s="28"/>
      <c r="Z39" s="28"/>
      <c r="AA39" s="28"/>
      <c r="AB39" s="28"/>
      <c r="AC39" s="28"/>
      <c r="AD39" s="28"/>
      <c r="AE39" s="28"/>
      <c r="AF39" s="28"/>
      <c r="AG39" s="28"/>
      <c r="AH39" s="28"/>
      <c r="AI39" s="28"/>
      <c r="AJ39" s="28"/>
      <c r="AK39" s="28"/>
    </row>
    <row r="40" spans="1:37" ht="18.75" customHeight="1" thickBot="1">
      <c r="A40" s="49"/>
      <c r="B40" s="535"/>
      <c r="C40" s="614"/>
      <c r="D40" s="616"/>
      <c r="E40" s="46" t="s">
        <v>34</v>
      </c>
      <c r="F40" s="180"/>
      <c r="G40" s="236">
        <f>IF($F40="","",VLOOKUP($F40,'選手一覧'!$A$1:$L$100,2,FALSE))</f>
      </c>
      <c r="H40" s="237">
        <f>IF($F40="","",VLOOKUP($F40,'選手一覧'!$A$1:$L$100,3,FALSE))</f>
      </c>
      <c r="I40" s="684">
        <f>IF($F40="","",VLOOKUP($F40,'選手一覧'!$A$1:$L$100,7,FALSE))</f>
      </c>
      <c r="J40" s="685">
        <f>IF($F40="","",VLOOKUP($F40,'選手一覧'!$A$1:$L$100,3,FALSE))</f>
      </c>
      <c r="K40" s="686">
        <f>IF($F40="","",VLOOKUP($F40,'選手一覧'!$A$1:$L$100,3,FALSE))</f>
      </c>
      <c r="L40" s="189">
        <f>IF(F40="","",VLOOKUP((DATEDIF(I40,DATE(春_ダブルス①!#REF!,4,1),"Y")),'年齢対応表'!$A$1:$B$3,2,FALSE))</f>
      </c>
      <c r="M40" s="621"/>
      <c r="N40" s="47"/>
      <c r="O40" s="623"/>
      <c r="P40" s="48"/>
      <c r="Q40" s="632"/>
      <c r="R40" s="633"/>
      <c r="S40" s="37"/>
      <c r="T40" s="37"/>
      <c r="U40" s="28"/>
      <c r="V40" s="28"/>
      <c r="W40" s="28"/>
      <c r="X40" s="28"/>
      <c r="Y40" s="28"/>
      <c r="Z40" s="28"/>
      <c r="AA40" s="28"/>
      <c r="AB40" s="28"/>
      <c r="AC40" s="28"/>
      <c r="AD40" s="28"/>
      <c r="AE40" s="28"/>
      <c r="AF40" s="28"/>
      <c r="AG40" s="28"/>
      <c r="AH40" s="28"/>
      <c r="AI40" s="28"/>
      <c r="AJ40" s="28"/>
      <c r="AK40" s="28"/>
    </row>
    <row r="41" spans="1:37" ht="13.5">
      <c r="A41" s="49"/>
      <c r="D41" s="1"/>
      <c r="E41" s="1"/>
      <c r="F41" s="1"/>
      <c r="G41" s="1"/>
      <c r="S41" s="28"/>
      <c r="T41" s="28"/>
      <c r="U41" s="28"/>
      <c r="V41" s="28"/>
      <c r="W41" s="28"/>
      <c r="X41" s="28"/>
      <c r="Y41" s="28"/>
      <c r="Z41" s="28"/>
      <c r="AA41" s="28"/>
      <c r="AB41" s="28"/>
      <c r="AC41" s="28"/>
      <c r="AD41" s="28"/>
      <c r="AE41" s="28"/>
      <c r="AF41" s="28"/>
      <c r="AG41" s="28"/>
      <c r="AH41" s="28"/>
      <c r="AI41" s="28"/>
      <c r="AJ41" s="28"/>
      <c r="AK41" s="28"/>
    </row>
    <row r="42" spans="1:37" ht="23.25" customHeight="1">
      <c r="A42" s="49"/>
      <c r="B42" s="3" t="s">
        <v>10</v>
      </c>
      <c r="C42" s="3"/>
      <c r="E42" s="1"/>
      <c r="F42" s="1"/>
      <c r="G42" s="1"/>
      <c r="S42" s="28"/>
      <c r="T42" s="28"/>
      <c r="U42" s="28"/>
      <c r="V42" s="28"/>
      <c r="W42" s="28"/>
      <c r="X42" s="28"/>
      <c r="Y42" s="28"/>
      <c r="Z42" s="28"/>
      <c r="AA42" s="28"/>
      <c r="AB42" s="28"/>
      <c r="AC42" s="28"/>
      <c r="AD42" s="28"/>
      <c r="AE42" s="28"/>
      <c r="AF42" s="28"/>
      <c r="AG42" s="28"/>
      <c r="AH42" s="28"/>
      <c r="AI42" s="28"/>
      <c r="AJ42" s="28"/>
      <c r="AK42" s="28"/>
    </row>
    <row r="43" spans="1:37" ht="27" customHeight="1">
      <c r="A43" s="49"/>
      <c r="D43" s="70" t="s">
        <v>11</v>
      </c>
      <c r="E43" s="1"/>
      <c r="F43" s="1"/>
      <c r="G43" s="1"/>
      <c r="K43" s="531"/>
      <c r="L43" s="531"/>
      <c r="M43" s="531"/>
      <c r="N43" s="531"/>
      <c r="O43" s="531"/>
      <c r="P43" s="3" t="s">
        <v>12</v>
      </c>
      <c r="Q43" s="3"/>
      <c r="S43" s="28"/>
      <c r="T43" s="28"/>
      <c r="U43" s="28"/>
      <c r="V43" s="28"/>
      <c r="W43" s="28"/>
      <c r="X43" s="28"/>
      <c r="Y43" s="28"/>
      <c r="Z43" s="28"/>
      <c r="AA43" s="28"/>
      <c r="AB43" s="28"/>
      <c r="AC43" s="28"/>
      <c r="AD43" s="28"/>
      <c r="AE43" s="28"/>
      <c r="AF43" s="28"/>
      <c r="AG43" s="28"/>
      <c r="AH43" s="28"/>
      <c r="AI43" s="28"/>
      <c r="AJ43" s="28"/>
      <c r="AK43" s="28"/>
    </row>
    <row r="44" spans="1:37" ht="27" customHeight="1">
      <c r="A44" s="49"/>
      <c r="K44" s="532"/>
      <c r="L44" s="532"/>
      <c r="M44" s="532"/>
      <c r="N44" s="532"/>
      <c r="O44" s="532"/>
      <c r="P44" s="194" t="s">
        <v>5</v>
      </c>
      <c r="Q44" s="1"/>
      <c r="S44" s="28"/>
      <c r="T44" s="28"/>
      <c r="U44" s="28"/>
      <c r="V44" s="28"/>
      <c r="W44" s="28"/>
      <c r="X44" s="28"/>
      <c r="Y44" s="28"/>
      <c r="Z44" s="28"/>
      <c r="AA44" s="28"/>
      <c r="AB44" s="28"/>
      <c r="AC44" s="28"/>
      <c r="AD44" s="28"/>
      <c r="AE44" s="28"/>
      <c r="AF44" s="28"/>
      <c r="AG44" s="28"/>
      <c r="AH44" s="28"/>
      <c r="AI44" s="28"/>
      <c r="AJ44" s="28"/>
      <c r="AK44" s="28"/>
    </row>
    <row r="45" spans="1:37" ht="13.5" customHeight="1">
      <c r="A45" s="49"/>
      <c r="B45" s="28"/>
      <c r="C45" s="28"/>
      <c r="D45" s="30"/>
      <c r="E45" s="30"/>
      <c r="F45" s="30"/>
      <c r="G45" s="30"/>
      <c r="H45" s="28"/>
      <c r="I45" s="28"/>
      <c r="J45" s="28"/>
      <c r="K45" s="28"/>
      <c r="L45" s="28"/>
      <c r="M45" s="31"/>
      <c r="N45" s="31"/>
      <c r="O45" s="31"/>
      <c r="P45" s="31"/>
      <c r="Q45" s="28"/>
      <c r="R45" s="28"/>
      <c r="S45" s="28"/>
      <c r="T45" s="28"/>
      <c r="U45" s="28"/>
      <c r="V45" s="28"/>
      <c r="W45" s="28"/>
      <c r="X45" s="28"/>
      <c r="Y45" s="28"/>
      <c r="Z45" s="28"/>
      <c r="AA45" s="28"/>
      <c r="AB45" s="28"/>
      <c r="AC45" s="28"/>
      <c r="AD45" s="28"/>
      <c r="AE45" s="28"/>
      <c r="AF45" s="28"/>
      <c r="AG45" s="28"/>
      <c r="AH45" s="28"/>
      <c r="AI45" s="28"/>
      <c r="AJ45" s="28"/>
      <c r="AK45" s="28"/>
    </row>
    <row r="46" spans="1:37" ht="13.5">
      <c r="A46" s="28"/>
      <c r="B46" s="28"/>
      <c r="C46" s="28"/>
      <c r="D46" s="30"/>
      <c r="E46" s="30"/>
      <c r="F46" s="30"/>
      <c r="G46" s="30"/>
      <c r="H46" s="28"/>
      <c r="I46" s="28"/>
      <c r="J46" s="28"/>
      <c r="K46" s="28"/>
      <c r="L46" s="28"/>
      <c r="M46" s="31"/>
      <c r="N46" s="31"/>
      <c r="O46" s="31"/>
      <c r="P46" s="31"/>
      <c r="Q46" s="28"/>
      <c r="R46" s="28"/>
      <c r="S46" s="28"/>
      <c r="T46" s="28"/>
      <c r="U46" s="28"/>
      <c r="V46" s="28"/>
      <c r="W46" s="28"/>
      <c r="X46" s="28"/>
      <c r="Y46" s="28"/>
      <c r="Z46" s="28"/>
      <c r="AA46" s="28"/>
      <c r="AB46" s="28"/>
      <c r="AC46" s="28"/>
      <c r="AD46" s="28"/>
      <c r="AE46" s="28"/>
      <c r="AF46" s="28"/>
      <c r="AG46" s="28"/>
      <c r="AH46" s="28"/>
      <c r="AI46" s="28"/>
      <c r="AJ46" s="28"/>
      <c r="AK46" s="28"/>
    </row>
    <row r="47" spans="1:37" ht="13.5">
      <c r="A47" s="28"/>
      <c r="B47" s="28"/>
      <c r="C47" s="28"/>
      <c r="D47" s="30"/>
      <c r="E47" s="30"/>
      <c r="F47" s="30"/>
      <c r="G47" s="30"/>
      <c r="H47" s="28"/>
      <c r="I47" s="28"/>
      <c r="J47" s="28"/>
      <c r="K47" s="28"/>
      <c r="L47" s="28"/>
      <c r="M47" s="31"/>
      <c r="N47" s="31"/>
      <c r="O47" s="31"/>
      <c r="P47" s="31"/>
      <c r="Q47" s="28"/>
      <c r="R47" s="28"/>
      <c r="S47" s="28"/>
      <c r="T47" s="28"/>
      <c r="U47" s="28"/>
      <c r="V47" s="28"/>
      <c r="W47" s="28"/>
      <c r="X47" s="28"/>
      <c r="Y47" s="28"/>
      <c r="Z47" s="28"/>
      <c r="AA47" s="28"/>
      <c r="AB47" s="28"/>
      <c r="AC47" s="28"/>
      <c r="AD47" s="28"/>
      <c r="AE47" s="28"/>
      <c r="AF47" s="28"/>
      <c r="AG47" s="28"/>
      <c r="AH47" s="28"/>
      <c r="AI47" s="28"/>
      <c r="AJ47" s="28"/>
      <c r="AK47" s="28"/>
    </row>
    <row r="48" spans="1:37" ht="13.5">
      <c r="A48" s="28"/>
      <c r="B48" s="28"/>
      <c r="C48" s="28"/>
      <c r="D48" s="30"/>
      <c r="E48" s="30"/>
      <c r="F48" s="30"/>
      <c r="G48" s="30"/>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1:37" ht="13.5">
      <c r="A49" s="28"/>
      <c r="B49" s="28"/>
      <c r="C49" s="28"/>
      <c r="D49" s="30"/>
      <c r="E49" s="30"/>
      <c r="F49" s="30"/>
      <c r="G49" s="30"/>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row>
    <row r="50" spans="1:37" ht="13.5">
      <c r="A50" s="28"/>
      <c r="B50" s="28"/>
      <c r="C50" s="28"/>
      <c r="D50" s="30"/>
      <c r="E50" s="30"/>
      <c r="F50" s="30"/>
      <c r="G50" s="30"/>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row>
    <row r="51" spans="1:37" ht="13.5">
      <c r="A51" s="28"/>
      <c r="B51" s="28"/>
      <c r="C51" s="28"/>
      <c r="D51" s="30"/>
      <c r="E51" s="30"/>
      <c r="F51" s="30"/>
      <c r="G51" s="30"/>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2" spans="1:37" ht="13.5">
      <c r="A52" s="28"/>
      <c r="B52" s="28"/>
      <c r="C52" s="28"/>
      <c r="D52" s="30"/>
      <c r="E52" s="30"/>
      <c r="F52" s="30"/>
      <c r="G52" s="30"/>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ht="13.5">
      <c r="A53" s="28"/>
      <c r="B53" s="28"/>
      <c r="C53" s="28"/>
      <c r="D53" s="30"/>
      <c r="E53" s="30"/>
      <c r="F53" s="30"/>
      <c r="G53" s="30"/>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row>
    <row r="54" spans="1:37" ht="13.5">
      <c r="A54" s="28"/>
      <c r="B54" s="28"/>
      <c r="C54" s="28"/>
      <c r="D54" s="30"/>
      <c r="E54" s="30"/>
      <c r="F54" s="30"/>
      <c r="G54" s="30"/>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row>
    <row r="55" spans="1:37" ht="13.5">
      <c r="A55" s="28"/>
      <c r="B55" s="28"/>
      <c r="C55" s="28"/>
      <c r="D55" s="30"/>
      <c r="E55" s="30"/>
      <c r="F55" s="30"/>
      <c r="G55" s="30"/>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ht="13.5">
      <c r="A56" s="28"/>
      <c r="B56" s="28"/>
      <c r="C56" s="28"/>
      <c r="D56" s="29"/>
      <c r="E56" s="29"/>
      <c r="F56" s="29"/>
      <c r="G56" s="29"/>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row>
    <row r="57" spans="1:37" ht="13.5">
      <c r="A57" s="28"/>
      <c r="B57" s="28"/>
      <c r="C57" s="28"/>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row>
    <row r="58" spans="1:37" ht="13.5">
      <c r="A58" s="28"/>
      <c r="B58" s="28"/>
      <c r="C58" s="28"/>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row>
    <row r="59" spans="1:37" ht="13.5">
      <c r="A59" s="28"/>
      <c r="B59" s="28"/>
      <c r="C59" s="28"/>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1:37" ht="13.5">
      <c r="A60" s="28"/>
      <c r="B60" s="28"/>
      <c r="C60" s="28"/>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1:37" ht="13.5">
      <c r="A61" s="28"/>
      <c r="B61" s="28"/>
      <c r="C61" s="28"/>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row>
    <row r="62" spans="1:37" ht="13.5">
      <c r="A62" s="28"/>
      <c r="B62" s="28"/>
      <c r="C62" s="28"/>
      <c r="D62" s="29"/>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ht="13.5">
      <c r="A63" s="28"/>
      <c r="B63" s="28"/>
      <c r="C63" s="28"/>
      <c r="D63" s="29"/>
      <c r="E63" s="29"/>
      <c r="F63" s="29"/>
      <c r="G63" s="29"/>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ht="13.5">
      <c r="A64" s="28"/>
      <c r="B64" s="28"/>
      <c r="C64" s="28"/>
      <c r="D64" s="29"/>
      <c r="E64" s="29"/>
      <c r="F64" s="29"/>
      <c r="G64" s="29"/>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1:37" ht="13.5">
      <c r="A65" s="28"/>
      <c r="B65" s="28"/>
      <c r="C65" s="28"/>
      <c r="D65" s="29"/>
      <c r="E65" s="29"/>
      <c r="F65" s="29"/>
      <c r="G65" s="29"/>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ht="13.5">
      <c r="A66" s="28"/>
      <c r="B66" s="28"/>
      <c r="C66" s="28"/>
      <c r="D66" s="29"/>
      <c r="E66" s="29"/>
      <c r="F66" s="29"/>
      <c r="G66" s="29"/>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7" spans="1:37" ht="13.5">
      <c r="A67" s="28"/>
      <c r="B67" s="28"/>
      <c r="C67" s="28"/>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row>
    <row r="68" spans="1:37" ht="13.5">
      <c r="A68" s="28"/>
      <c r="B68" s="28"/>
      <c r="C68" s="28"/>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row>
    <row r="69" spans="1:37" ht="13.5">
      <c r="A69" s="28"/>
      <c r="B69" s="28"/>
      <c r="C69" s="28"/>
      <c r="D69" s="29"/>
      <c r="E69" s="29"/>
      <c r="F69" s="29"/>
      <c r="G69" s="29"/>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row>
    <row r="70" spans="1:37" ht="13.5">
      <c r="A70" s="28"/>
      <c r="B70" s="28"/>
      <c r="C70" s="28"/>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row>
    <row r="71" spans="1:37" ht="13.5">
      <c r="A71" s="28"/>
      <c r="B71" s="28"/>
      <c r="C71" s="28"/>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row>
    <row r="72" spans="1:37" ht="13.5">
      <c r="A72" s="28"/>
      <c r="B72" s="28"/>
      <c r="C72" s="28"/>
      <c r="D72" s="29"/>
      <c r="E72" s="29"/>
      <c r="F72" s="29"/>
      <c r="G72" s="29"/>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row>
    <row r="73" spans="1:37" ht="13.5">
      <c r="A73" s="28"/>
      <c r="B73" s="28"/>
      <c r="C73" s="28"/>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row>
    <row r="74" spans="1:37" ht="13.5">
      <c r="A74" s="28"/>
      <c r="B74" s="28"/>
      <c r="C74" s="28"/>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row>
    <row r="75" spans="1:37" ht="13.5">
      <c r="A75" s="28"/>
      <c r="B75" s="28"/>
      <c r="C75" s="28"/>
      <c r="D75" s="29"/>
      <c r="E75" s="29"/>
      <c r="F75" s="29"/>
      <c r="G75" s="29"/>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row>
    <row r="76" spans="1:37" ht="13.5">
      <c r="A76" s="28"/>
      <c r="B76" s="28"/>
      <c r="C76" s="28"/>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row>
    <row r="77" spans="1:37" ht="13.5">
      <c r="A77" s="28"/>
      <c r="B77" s="28"/>
      <c r="C77" s="28"/>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row>
    <row r="78" spans="1:37" ht="13.5">
      <c r="A78" s="28"/>
      <c r="B78" s="28"/>
      <c r="C78" s="28"/>
      <c r="D78" s="29"/>
      <c r="E78" s="29"/>
      <c r="F78" s="29"/>
      <c r="G78" s="29"/>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row>
    <row r="79" spans="1:37" ht="13.5">
      <c r="A79" s="28"/>
      <c r="B79" s="28"/>
      <c r="C79" s="28"/>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row>
    <row r="80" spans="1:37" ht="13.5">
      <c r="A80" s="28"/>
      <c r="B80" s="28"/>
      <c r="C80" s="28"/>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1:37" ht="13.5">
      <c r="A81" s="28"/>
      <c r="B81" s="28"/>
      <c r="C81" s="28"/>
      <c r="D81" s="29"/>
      <c r="E81" s="29"/>
      <c r="F81" s="29"/>
      <c r="G81" s="29"/>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1:37" ht="13.5">
      <c r="A82" s="28"/>
      <c r="B82" s="28"/>
      <c r="C82" s="28"/>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row>
    <row r="83" spans="1:37" ht="13.5">
      <c r="A83" s="28"/>
      <c r="B83" s="28"/>
      <c r="C83" s="28"/>
      <c r="D83" s="29"/>
      <c r="E83" s="29"/>
      <c r="F83" s="29"/>
      <c r="G83" s="29"/>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row>
    <row r="84" spans="1:37" ht="13.5">
      <c r="A84" s="28"/>
      <c r="B84" s="28"/>
      <c r="C84" s="28"/>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row>
    <row r="85" spans="1:37" ht="13.5">
      <c r="A85" s="28"/>
      <c r="B85" s="28"/>
      <c r="C85" s="28"/>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ht="13.5">
      <c r="A86" s="28"/>
      <c r="B86" s="28"/>
      <c r="C86" s="28"/>
      <c r="D86" s="29"/>
      <c r="E86" s="29"/>
      <c r="F86" s="29"/>
      <c r="G86" s="29"/>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1:37" ht="13.5">
      <c r="A87" s="28"/>
      <c r="B87" s="28"/>
      <c r="C87" s="28"/>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row>
    <row r="88" spans="1:37" ht="13.5">
      <c r="A88" s="28"/>
      <c r="B88" s="28"/>
      <c r="C88" s="28"/>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row>
    <row r="89" spans="1:37" ht="13.5">
      <c r="A89" s="28"/>
      <c r="B89" s="28"/>
      <c r="C89" s="28"/>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row>
    <row r="90" spans="1:37" ht="13.5">
      <c r="A90" s="28"/>
      <c r="B90" s="28"/>
      <c r="C90" s="28"/>
      <c r="D90" s="29"/>
      <c r="E90" s="29"/>
      <c r="F90" s="29"/>
      <c r="G90" s="29"/>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1:37" ht="13.5">
      <c r="A91" s="28"/>
      <c r="B91" s="28"/>
      <c r="C91" s="28"/>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1:37" ht="13.5">
      <c r="A92" s="28"/>
      <c r="B92" s="28"/>
      <c r="C92" s="28"/>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1:37" ht="13.5">
      <c r="A93" s="28"/>
      <c r="B93" s="28"/>
      <c r="C93" s="28"/>
      <c r="D93" s="29"/>
      <c r="E93" s="29"/>
      <c r="F93" s="29"/>
      <c r="G93" s="29"/>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1:37" ht="13.5">
      <c r="A94" s="28"/>
      <c r="B94" s="28"/>
      <c r="C94" s="28"/>
      <c r="D94" s="29"/>
      <c r="E94" s="29"/>
      <c r="F94" s="29"/>
      <c r="G94" s="29"/>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1:37" ht="13.5">
      <c r="A95" s="28"/>
      <c r="B95" s="28"/>
      <c r="C95" s="28"/>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1:37" ht="13.5">
      <c r="A96" s="28"/>
      <c r="B96" s="28"/>
      <c r="C96" s="28"/>
      <c r="D96" s="29"/>
      <c r="E96" s="29"/>
      <c r="F96" s="29"/>
      <c r="G96" s="29"/>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row r="97" spans="1:37" ht="13.5">
      <c r="A97" s="28"/>
      <c r="B97" s="28"/>
      <c r="C97" s="28"/>
      <c r="D97" s="29"/>
      <c r="E97" s="29"/>
      <c r="F97" s="29"/>
      <c r="G97" s="29"/>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row>
    <row r="98" spans="1:37" ht="13.5">
      <c r="A98" s="28"/>
      <c r="B98" s="28"/>
      <c r="C98" s="28"/>
      <c r="D98" s="29"/>
      <c r="E98" s="29"/>
      <c r="F98" s="29"/>
      <c r="G98" s="29"/>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row>
    <row r="99" spans="1:37" ht="13.5">
      <c r="A99" s="28"/>
      <c r="B99" s="28"/>
      <c r="C99" s="28"/>
      <c r="D99" s="29"/>
      <c r="E99" s="29"/>
      <c r="F99" s="29"/>
      <c r="G99" s="29"/>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row>
  </sheetData>
  <sheetProtection selectLockedCells="1"/>
  <mergeCells count="156">
    <mergeCell ref="B2:E3"/>
    <mergeCell ref="F2:F3"/>
    <mergeCell ref="G2:M3"/>
    <mergeCell ref="N2:N3"/>
    <mergeCell ref="O2:R3"/>
    <mergeCell ref="B4:B40"/>
    <mergeCell ref="I4:K4"/>
    <mergeCell ref="Q4:R4"/>
    <mergeCell ref="C5:C6"/>
    <mergeCell ref="D5:D6"/>
    <mergeCell ref="I5:K5"/>
    <mergeCell ref="M5:M6"/>
    <mergeCell ref="O5:O6"/>
    <mergeCell ref="Q5:R5"/>
    <mergeCell ref="U5:X5"/>
    <mergeCell ref="I6:K6"/>
    <mergeCell ref="Q6:R6"/>
    <mergeCell ref="C7:C8"/>
    <mergeCell ref="D7:D8"/>
    <mergeCell ref="I7:K7"/>
    <mergeCell ref="M7:M8"/>
    <mergeCell ref="O7:O8"/>
    <mergeCell ref="Q7:R7"/>
    <mergeCell ref="I8:K8"/>
    <mergeCell ref="Q8:R8"/>
    <mergeCell ref="C9:C10"/>
    <mergeCell ref="D9:D10"/>
    <mergeCell ref="I9:K9"/>
    <mergeCell ref="M9:M10"/>
    <mergeCell ref="O9:O10"/>
    <mergeCell ref="Q9:R9"/>
    <mergeCell ref="I10:K10"/>
    <mergeCell ref="Q10:R10"/>
    <mergeCell ref="D11:D12"/>
    <mergeCell ref="I11:K11"/>
    <mergeCell ref="M11:M12"/>
    <mergeCell ref="O11:O12"/>
    <mergeCell ref="Q11:R11"/>
    <mergeCell ref="I12:K12"/>
    <mergeCell ref="Q12:R12"/>
    <mergeCell ref="U12:W12"/>
    <mergeCell ref="C13:C14"/>
    <mergeCell ref="D13:D14"/>
    <mergeCell ref="I13:K13"/>
    <mergeCell ref="M13:M14"/>
    <mergeCell ref="O13:O14"/>
    <mergeCell ref="Q13:R13"/>
    <mergeCell ref="I14:K14"/>
    <mergeCell ref="Q14:R14"/>
    <mergeCell ref="C11:C12"/>
    <mergeCell ref="C15:C16"/>
    <mergeCell ref="D15:D16"/>
    <mergeCell ref="I15:K15"/>
    <mergeCell ref="M15:M16"/>
    <mergeCell ref="O15:O16"/>
    <mergeCell ref="Q15:R15"/>
    <mergeCell ref="I16:K16"/>
    <mergeCell ref="Q16:R16"/>
    <mergeCell ref="C17:C18"/>
    <mergeCell ref="D17:D18"/>
    <mergeCell ref="I17:K17"/>
    <mergeCell ref="M17:M18"/>
    <mergeCell ref="O17:O18"/>
    <mergeCell ref="Q17:R17"/>
    <mergeCell ref="I18:K18"/>
    <mergeCell ref="Q18:R18"/>
    <mergeCell ref="C19:C20"/>
    <mergeCell ref="D19:D20"/>
    <mergeCell ref="I19:K19"/>
    <mergeCell ref="M19:M20"/>
    <mergeCell ref="O19:O20"/>
    <mergeCell ref="Q19:R19"/>
    <mergeCell ref="I20:K20"/>
    <mergeCell ref="Q20:R20"/>
    <mergeCell ref="C21:C22"/>
    <mergeCell ref="D21:D22"/>
    <mergeCell ref="I21:K21"/>
    <mergeCell ref="M21:M22"/>
    <mergeCell ref="O21:O22"/>
    <mergeCell ref="Q21:R21"/>
    <mergeCell ref="I22:K22"/>
    <mergeCell ref="Q22:R22"/>
    <mergeCell ref="C23:C24"/>
    <mergeCell ref="D23:D24"/>
    <mergeCell ref="I23:K23"/>
    <mergeCell ref="M23:M24"/>
    <mergeCell ref="O23:O24"/>
    <mergeCell ref="Q23:R23"/>
    <mergeCell ref="I24:K24"/>
    <mergeCell ref="Q24:R24"/>
    <mergeCell ref="C25:C26"/>
    <mergeCell ref="D25:D26"/>
    <mergeCell ref="I25:K25"/>
    <mergeCell ref="M25:M26"/>
    <mergeCell ref="O25:O26"/>
    <mergeCell ref="Q25:R25"/>
    <mergeCell ref="I26:K26"/>
    <mergeCell ref="Q26:R26"/>
    <mergeCell ref="C27:C28"/>
    <mergeCell ref="D27:D28"/>
    <mergeCell ref="I27:K27"/>
    <mergeCell ref="M27:M28"/>
    <mergeCell ref="O27:O28"/>
    <mergeCell ref="Q27:R27"/>
    <mergeCell ref="I28:K28"/>
    <mergeCell ref="Q28:R28"/>
    <mergeCell ref="C29:C30"/>
    <mergeCell ref="D29:D30"/>
    <mergeCell ref="I29:K29"/>
    <mergeCell ref="M29:M30"/>
    <mergeCell ref="O29:O30"/>
    <mergeCell ref="Q29:R29"/>
    <mergeCell ref="I30:K30"/>
    <mergeCell ref="Q30:R30"/>
    <mergeCell ref="C31:C32"/>
    <mergeCell ref="D31:D32"/>
    <mergeCell ref="I31:K31"/>
    <mergeCell ref="M31:M32"/>
    <mergeCell ref="O31:O32"/>
    <mergeCell ref="Q31:R31"/>
    <mergeCell ref="I32:K32"/>
    <mergeCell ref="Q32:R32"/>
    <mergeCell ref="C33:C34"/>
    <mergeCell ref="D33:D34"/>
    <mergeCell ref="I33:K33"/>
    <mergeCell ref="M33:M34"/>
    <mergeCell ref="O33:O34"/>
    <mergeCell ref="Q33:R33"/>
    <mergeCell ref="I34:K34"/>
    <mergeCell ref="Q34:R34"/>
    <mergeCell ref="Q38:R38"/>
    <mergeCell ref="C35:C36"/>
    <mergeCell ref="D35:D36"/>
    <mergeCell ref="I35:K35"/>
    <mergeCell ref="M35:M36"/>
    <mergeCell ref="O35:O36"/>
    <mergeCell ref="Q35:R35"/>
    <mergeCell ref="I36:K36"/>
    <mergeCell ref="Q36:R36"/>
    <mergeCell ref="Q39:R39"/>
    <mergeCell ref="I40:K40"/>
    <mergeCell ref="Q40:R40"/>
    <mergeCell ref="C37:C38"/>
    <mergeCell ref="D37:D38"/>
    <mergeCell ref="I37:K37"/>
    <mergeCell ref="M37:M38"/>
    <mergeCell ref="O37:O38"/>
    <mergeCell ref="Q37:R37"/>
    <mergeCell ref="I38:K38"/>
    <mergeCell ref="K43:O43"/>
    <mergeCell ref="K44:O44"/>
    <mergeCell ref="C39:C40"/>
    <mergeCell ref="D39:D40"/>
    <mergeCell ref="I39:K39"/>
    <mergeCell ref="M39:M40"/>
    <mergeCell ref="O39:O40"/>
  </mergeCells>
  <dataValidations count="2">
    <dataValidation type="list" allowBlank="1" showInputMessage="1" showErrorMessage="1" sqref="M5:M40 O5:O40 C37:C39 C33:C35 C29:C31 C25:C27 C21:C23 C17:C19 C13:C15 C11 C5 C7:C9">
      <formula1>$A$5:$A$6</formula1>
    </dataValidation>
    <dataValidation type="list" allowBlank="1" showInputMessage="1" showErrorMessage="1" sqref="N5:N40 P5:R40">
      <formula1>$A$8:$A$18</formula1>
    </dataValidation>
  </dataValidations>
  <printOptions/>
  <pageMargins left="0.7086614173228347" right="0.7086614173228347" top="0.7480314960629921" bottom="0.31496062992125984" header="0.31496062992125984" footer="0.31496062992125984"/>
  <pageSetup blackAndWhite="1" fitToHeight="1" fitToWidth="1" horizontalDpi="600" verticalDpi="600" orientation="portrait" paperSize="9" r:id="rId1"/>
  <ignoredErrors>
    <ignoredError sqref="G5:L40" unlockedFormula="1"/>
  </ignoredErrors>
</worksheet>
</file>

<file path=xl/worksheets/sheet18.xml><?xml version="1.0" encoding="utf-8"?>
<worksheet xmlns="http://schemas.openxmlformats.org/spreadsheetml/2006/main" xmlns:r="http://schemas.openxmlformats.org/officeDocument/2006/relationships">
  <sheetPr codeName="Sheet12">
    <pageSetUpPr fitToPage="1"/>
  </sheetPr>
  <dimension ref="A1:AK85"/>
  <sheetViews>
    <sheetView zoomScale="75" zoomScaleNormal="75" zoomScaleSheetLayoutView="75" zoomScalePageLayoutView="0" workbookViewId="0" topLeftCell="A1">
      <selection activeCell="A1" sqref="A1"/>
    </sheetView>
  </sheetViews>
  <sheetFormatPr defaultColWidth="9.00390625" defaultRowHeight="13.5"/>
  <cols>
    <col min="1" max="1" width="1.4921875" style="100" customWidth="1"/>
    <col min="2" max="2" width="11.25390625" style="100" customWidth="1"/>
    <col min="3" max="3" width="8.375" style="100" customWidth="1"/>
    <col min="4" max="4" width="8.50390625" style="100" customWidth="1"/>
    <col min="5" max="6" width="9.00390625" style="100" customWidth="1"/>
    <col min="7" max="7" width="4.00390625" style="100" customWidth="1"/>
    <col min="8" max="8" width="2.50390625" style="100" customWidth="1"/>
    <col min="9" max="9" width="4.50390625" style="100" customWidth="1"/>
    <col min="10" max="10" width="8.125" style="100" customWidth="1"/>
    <col min="11" max="11" width="8.50390625" style="100" customWidth="1"/>
    <col min="12" max="12" width="8.375" style="100" customWidth="1"/>
    <col min="13" max="13" width="4.125" style="100" customWidth="1"/>
    <col min="14" max="14" width="7.50390625" style="100" customWidth="1"/>
    <col min="15" max="15" width="6.25390625" style="100" customWidth="1"/>
    <col min="16" max="16" width="4.50390625" style="100" customWidth="1"/>
    <col min="17" max="17" width="9.00390625" style="100" customWidth="1"/>
    <col min="18" max="19" width="10.00390625" style="100" hidden="1" customWidth="1"/>
    <col min="20" max="16384" width="9.00390625" style="100" customWidth="1"/>
  </cols>
  <sheetData>
    <row r="1" spans="1:36" ht="8.25" customHeight="1">
      <c r="A1" s="298"/>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row>
    <row r="2" spans="1:36" ht="44.25" customHeight="1" thickBot="1">
      <c r="A2" s="298"/>
      <c r="B2" s="168" t="s">
        <v>75</v>
      </c>
      <c r="C2" s="800" t="s">
        <v>182</v>
      </c>
      <c r="D2" s="800"/>
      <c r="E2" s="800"/>
      <c r="F2" s="800"/>
      <c r="G2" s="800"/>
      <c r="H2" s="800"/>
      <c r="I2" s="800"/>
      <c r="J2" s="800"/>
      <c r="K2" s="800"/>
      <c r="L2" s="800"/>
      <c r="M2" s="800"/>
      <c r="N2" s="800"/>
      <c r="O2" s="800"/>
      <c r="P2" s="800"/>
      <c r="Q2" s="298"/>
      <c r="R2" s="298"/>
      <c r="S2" s="298"/>
      <c r="T2" s="298"/>
      <c r="U2" s="298"/>
      <c r="V2" s="298"/>
      <c r="W2" s="298"/>
      <c r="X2" s="298"/>
      <c r="Y2" s="298"/>
      <c r="Z2" s="298"/>
      <c r="AA2" s="298"/>
      <c r="AB2" s="298"/>
      <c r="AC2" s="298"/>
      <c r="AD2" s="298"/>
      <c r="AE2" s="298"/>
      <c r="AF2" s="298"/>
      <c r="AG2" s="298"/>
      <c r="AH2" s="298"/>
      <c r="AI2" s="298"/>
      <c r="AJ2" s="298"/>
    </row>
    <row r="3" spans="1:36" ht="48" customHeight="1" thickBot="1">
      <c r="A3" s="49" t="s">
        <v>116</v>
      </c>
      <c r="B3" s="101" t="s">
        <v>76</v>
      </c>
      <c r="C3" s="801" t="s">
        <v>263</v>
      </c>
      <c r="D3" s="802"/>
      <c r="E3" s="802"/>
      <c r="F3" s="802"/>
      <c r="G3" s="802"/>
      <c r="H3" s="802"/>
      <c r="I3" s="802"/>
      <c r="J3" s="802"/>
      <c r="K3" s="802"/>
      <c r="L3" s="802"/>
      <c r="M3" s="803"/>
      <c r="N3" s="803"/>
      <c r="O3" s="803"/>
      <c r="P3" s="804"/>
      <c r="Q3" s="298"/>
      <c r="R3" s="298"/>
      <c r="S3" s="298"/>
      <c r="T3" s="298"/>
      <c r="U3" s="298"/>
      <c r="V3" s="298"/>
      <c r="W3" s="298"/>
      <c r="X3" s="298"/>
      <c r="Y3" s="298"/>
      <c r="Z3" s="298"/>
      <c r="AA3" s="298"/>
      <c r="AB3" s="298"/>
      <c r="AC3" s="298"/>
      <c r="AD3" s="298"/>
      <c r="AE3" s="298"/>
      <c r="AF3" s="298"/>
      <c r="AG3" s="298"/>
      <c r="AH3" s="298"/>
      <c r="AI3" s="298"/>
      <c r="AJ3" s="298"/>
    </row>
    <row r="4" spans="1:36" ht="48" customHeight="1" thickBot="1">
      <c r="A4" s="49" t="s">
        <v>117</v>
      </c>
      <c r="B4" s="101" t="s">
        <v>77</v>
      </c>
      <c r="C4" s="805">
        <f>IF('春_ダブルス①'!D3="","",'春_ダブルス①'!D3)</f>
      </c>
      <c r="D4" s="806"/>
      <c r="E4" s="806"/>
      <c r="F4" s="806"/>
      <c r="G4" s="806"/>
      <c r="H4" s="806"/>
      <c r="I4" s="806"/>
      <c r="J4" s="806"/>
      <c r="K4" s="807" t="s">
        <v>191</v>
      </c>
      <c r="L4" s="808"/>
      <c r="M4" s="171" t="s">
        <v>45</v>
      </c>
      <c r="N4" s="809"/>
      <c r="O4" s="810"/>
      <c r="P4" s="811"/>
      <c r="Q4" s="298"/>
      <c r="R4" s="298"/>
      <c r="T4" s="298"/>
      <c r="U4" s="170"/>
      <c r="V4" s="298"/>
      <c r="W4" s="339" t="s">
        <v>190</v>
      </c>
      <c r="X4" s="170"/>
      <c r="Y4" s="298"/>
      <c r="Z4" s="298"/>
      <c r="AA4" s="298"/>
      <c r="AB4" s="298"/>
      <c r="AC4" s="298"/>
      <c r="AD4" s="298"/>
      <c r="AE4" s="298"/>
      <c r="AF4" s="298"/>
      <c r="AG4" s="298"/>
      <c r="AH4" s="298"/>
      <c r="AI4" s="298"/>
      <c r="AJ4" s="298"/>
    </row>
    <row r="5" spans="1:36" ht="48" customHeight="1" thickBot="1">
      <c r="A5" s="298"/>
      <c r="B5" s="101" t="s">
        <v>79</v>
      </c>
      <c r="C5" s="783"/>
      <c r="D5" s="784"/>
      <c r="E5" s="784"/>
      <c r="F5" s="784"/>
      <c r="G5" s="784"/>
      <c r="H5" s="784"/>
      <c r="I5" s="784"/>
      <c r="J5" s="784"/>
      <c r="K5" s="785"/>
      <c r="L5" s="786" t="s">
        <v>85</v>
      </c>
      <c r="M5" s="787"/>
      <c r="N5" s="788"/>
      <c r="O5" s="788"/>
      <c r="P5" s="789"/>
      <c r="Q5" s="298"/>
      <c r="R5" s="298"/>
      <c r="S5" s="298"/>
      <c r="T5" s="298"/>
      <c r="U5" s="298"/>
      <c r="V5" s="298"/>
      <c r="W5" s="298"/>
      <c r="X5" s="298"/>
      <c r="Y5" s="298"/>
      <c r="Z5" s="298"/>
      <c r="AA5" s="298"/>
      <c r="AB5" s="298"/>
      <c r="AC5" s="298"/>
      <c r="AD5" s="298"/>
      <c r="AE5" s="298"/>
      <c r="AF5" s="298"/>
      <c r="AG5" s="298"/>
      <c r="AH5" s="298"/>
      <c r="AI5" s="298"/>
      <c r="AJ5" s="298"/>
    </row>
    <row r="6" spans="1:36" ht="48" customHeight="1" thickBot="1">
      <c r="A6" s="298"/>
      <c r="B6" s="101" t="s">
        <v>80</v>
      </c>
      <c r="C6" s="195" t="s">
        <v>192</v>
      </c>
      <c r="D6" s="790" t="s">
        <v>33</v>
      </c>
      <c r="E6" s="790"/>
      <c r="F6" s="790"/>
      <c r="G6" s="790"/>
      <c r="H6" s="790"/>
      <c r="I6" s="297" t="s">
        <v>9</v>
      </c>
      <c r="J6" s="195" t="s">
        <v>192</v>
      </c>
      <c r="K6" s="791" t="s">
        <v>35</v>
      </c>
      <c r="L6" s="792"/>
      <c r="M6" s="792"/>
      <c r="N6" s="792"/>
      <c r="O6" s="792"/>
      <c r="P6" s="307" t="s">
        <v>9</v>
      </c>
      <c r="Q6" s="298"/>
      <c r="R6" s="298"/>
      <c r="S6" s="298"/>
      <c r="T6" s="298"/>
      <c r="U6" s="298"/>
      <c r="V6" s="298"/>
      <c r="W6" s="298"/>
      <c r="X6" s="298"/>
      <c r="Y6" s="298"/>
      <c r="Z6" s="298"/>
      <c r="AA6" s="298"/>
      <c r="AB6" s="298"/>
      <c r="AC6" s="298"/>
      <c r="AD6" s="298"/>
      <c r="AE6" s="298"/>
      <c r="AF6" s="298"/>
      <c r="AG6" s="298"/>
      <c r="AH6" s="298"/>
      <c r="AI6" s="298"/>
      <c r="AJ6" s="298"/>
    </row>
    <row r="7" spans="1:36" ht="33.75" customHeight="1">
      <c r="A7" s="298"/>
      <c r="B7" s="793">
        <v>1</v>
      </c>
      <c r="C7" s="794">
        <v>22222222</v>
      </c>
      <c r="D7" s="166" t="s">
        <v>179</v>
      </c>
      <c r="E7" s="796" t="str">
        <f>IF(C7="","",VLOOKUP(C7,'選手一覧'!$A$1:$Y$100,4,FALSE)&amp;"　"&amp;VLOOKUP(C7,'選手一覧'!$A$1:$Y$100,5,FALSE))</f>
        <v>オウミ　ジロウタ</v>
      </c>
      <c r="F7" s="796"/>
      <c r="G7" s="796"/>
      <c r="H7" s="797"/>
      <c r="I7" s="798">
        <f>IF(R7="","",VLOOKUP((DATEDIF(R7,DATE('春_ダブルス①'!$N$14,4,1),"Y")),'年齢対応表'!$A$1:$B$3,2,FALSE))</f>
        <v>3</v>
      </c>
      <c r="J7" s="799"/>
      <c r="K7" s="166" t="s">
        <v>179</v>
      </c>
      <c r="L7" s="796">
        <f>IF(J7="","",VLOOKUP(J7,'選手一覧'!$A$1:$Y$100,4,FALSE)&amp;"　"&amp;VLOOKUP(J7,'選手一覧'!$A$1:$Y$100,5,FALSE))</f>
      </c>
      <c r="M7" s="796"/>
      <c r="N7" s="796"/>
      <c r="O7" s="796"/>
      <c r="P7" s="782">
        <f>IF(J7="","",VLOOKUP((DATEDIF(S7,DATE('春_ダブルス①'!$N$14,4,1),"Y")),'年齢対応表'!$A$1:$B$3,2,FALSE))</f>
      </c>
      <c r="Q7" s="298"/>
      <c r="R7" s="306">
        <f>IF($C7="","",VLOOKUP($C7,'選手一覧'!$A$1:$L$100,7,FALSE))</f>
        <v>36255</v>
      </c>
      <c r="S7" s="306">
        <f>IF($J7="","",VLOOKUP($J7,'選手一覧'!$A$1:$L$100,7,FALSE))</f>
      </c>
      <c r="T7" s="298"/>
      <c r="U7" s="298"/>
      <c r="V7" s="298"/>
      <c r="W7" s="298"/>
      <c r="X7" s="298"/>
      <c r="Y7" s="298"/>
      <c r="Z7" s="298"/>
      <c r="AA7" s="298"/>
      <c r="AB7" s="298"/>
      <c r="AC7" s="298"/>
      <c r="AD7" s="298"/>
      <c r="AE7" s="298"/>
      <c r="AF7" s="298"/>
      <c r="AG7" s="298"/>
      <c r="AH7" s="298"/>
      <c r="AI7" s="298"/>
      <c r="AJ7" s="298"/>
    </row>
    <row r="8" spans="1:36" ht="51" customHeight="1">
      <c r="A8" s="298"/>
      <c r="B8" s="780"/>
      <c r="C8" s="795"/>
      <c r="D8" s="767" t="str">
        <f>IF(C7="","",VLOOKUP(C7,'選手一覧'!$A$1:$Y$100,2,FALSE)&amp;"　"&amp;VLOOKUP(C7,'選手一覧'!$A$1:$Y$100,3,FALSE))</f>
        <v>近江　二郎太</v>
      </c>
      <c r="E8" s="767"/>
      <c r="F8" s="767"/>
      <c r="G8" s="767"/>
      <c r="H8" s="767"/>
      <c r="I8" s="781"/>
      <c r="J8" s="772"/>
      <c r="K8" s="768">
        <f>IF(J7="","",VLOOKUP(J7,'選手一覧'!$A$1:$Y$100,2,FALSE)&amp;"　"&amp;VLOOKUP(J7,'選手一覧'!$A$1:$Y$100,3,FALSE))</f>
      </c>
      <c r="L8" s="769"/>
      <c r="M8" s="769"/>
      <c r="N8" s="769"/>
      <c r="O8" s="769"/>
      <c r="P8" s="766"/>
      <c r="Q8" s="298"/>
      <c r="R8" s="298"/>
      <c r="S8" s="298"/>
      <c r="T8" s="298"/>
      <c r="U8" s="298"/>
      <c r="V8" s="298"/>
      <c r="W8" s="298"/>
      <c r="X8" s="298"/>
      <c r="Y8" s="298"/>
      <c r="Z8" s="298"/>
      <c r="AA8" s="298"/>
      <c r="AB8" s="298"/>
      <c r="AC8" s="298"/>
      <c r="AD8" s="298"/>
      <c r="AE8" s="298"/>
      <c r="AF8" s="298"/>
      <c r="AG8" s="298"/>
      <c r="AH8" s="298"/>
      <c r="AI8" s="298"/>
      <c r="AJ8" s="298"/>
    </row>
    <row r="9" spans="1:36" ht="33.75" customHeight="1">
      <c r="A9" s="298"/>
      <c r="B9" s="770">
        <v>2</v>
      </c>
      <c r="C9" s="772"/>
      <c r="D9" s="167" t="s">
        <v>179</v>
      </c>
      <c r="E9" s="774">
        <f>IF(C9="","",VLOOKUP(C9,'選手一覧'!$A$1:$Y$100,4,FALSE)&amp;"　"&amp;VLOOKUP(C9,'選手一覧'!$A$1:$Y$100,5,FALSE))</f>
      </c>
      <c r="F9" s="774"/>
      <c r="G9" s="774"/>
      <c r="H9" s="775"/>
      <c r="I9" s="776">
        <f>IF(R9="","",VLOOKUP((DATEDIF(R9,DATE('春_ダブルス①'!$N$14,4,1),"Y")),'年齢対応表'!$A$1:$B$3,2,FALSE))</f>
      </c>
      <c r="J9" s="772"/>
      <c r="K9" s="167" t="s">
        <v>179</v>
      </c>
      <c r="L9" s="778">
        <f>IF(J9="","",VLOOKUP(J9,'選手一覧'!$A$1:$Y$100,4,FALSE)&amp;"　"&amp;VLOOKUP(J9,'選手一覧'!$A$1:$Y$100,5,FALSE))</f>
      </c>
      <c r="M9" s="778"/>
      <c r="N9" s="778"/>
      <c r="O9" s="778"/>
      <c r="P9" s="765">
        <f>IF(J9="","",VLOOKUP((DATEDIF(S9,DATE('春_ダブルス①'!$N$14,4,1),"Y")),'年齢対応表'!$A$1:$B$3,2,FALSE))</f>
      </c>
      <c r="Q9" s="298"/>
      <c r="R9" s="306">
        <f>IF($C9="","",VLOOKUP($C9,'選手一覧'!$A$1:$L$100,7,FALSE))</f>
      </c>
      <c r="S9" s="306">
        <f>IF($J9="","",VLOOKUP($J9,'選手一覧'!$A$1:$L$100,7,FALSE))</f>
      </c>
      <c r="T9" s="298"/>
      <c r="U9" s="298"/>
      <c r="V9" s="298"/>
      <c r="W9" s="298"/>
      <c r="X9" s="298"/>
      <c r="Y9" s="298"/>
      <c r="Z9" s="298"/>
      <c r="AA9" s="298"/>
      <c r="AB9" s="298"/>
      <c r="AC9" s="298"/>
      <c r="AD9" s="298"/>
      <c r="AE9" s="298"/>
      <c r="AF9" s="298"/>
      <c r="AG9" s="298"/>
      <c r="AH9" s="298"/>
      <c r="AI9" s="298"/>
      <c r="AJ9" s="298"/>
    </row>
    <row r="10" spans="1:36" ht="51" customHeight="1">
      <c r="A10" s="298"/>
      <c r="B10" s="780"/>
      <c r="C10" s="772"/>
      <c r="D10" s="767">
        <f>IF(C9="","",VLOOKUP(C9,'選手一覧'!$A$1:$Y$100,2,FALSE)&amp;"　"&amp;VLOOKUP(C9,'選手一覧'!$A$1:$Y$100,3,FALSE))</f>
      </c>
      <c r="E10" s="767"/>
      <c r="F10" s="767"/>
      <c r="G10" s="767"/>
      <c r="H10" s="767"/>
      <c r="I10" s="781"/>
      <c r="J10" s="772"/>
      <c r="K10" s="768">
        <f>IF(J9="","",VLOOKUP(J9,'選手一覧'!$A$1:$Y$100,2,FALSE)&amp;"　"&amp;VLOOKUP(J9,'選手一覧'!$A$1:$Y$100,3,FALSE))</f>
      </c>
      <c r="L10" s="769"/>
      <c r="M10" s="769"/>
      <c r="N10" s="769"/>
      <c r="O10" s="769"/>
      <c r="P10" s="766"/>
      <c r="Q10" s="298"/>
      <c r="R10" s="298"/>
      <c r="S10" s="298"/>
      <c r="T10" s="298"/>
      <c r="U10" s="298"/>
      <c r="V10" s="298"/>
      <c r="W10" s="298"/>
      <c r="X10" s="298"/>
      <c r="Y10" s="298"/>
      <c r="Z10" s="298"/>
      <c r="AA10" s="298"/>
      <c r="AB10" s="298"/>
      <c r="AC10" s="298"/>
      <c r="AD10" s="298"/>
      <c r="AE10" s="298"/>
      <c r="AF10" s="298"/>
      <c r="AG10" s="298"/>
      <c r="AH10" s="298"/>
      <c r="AI10" s="298"/>
      <c r="AJ10" s="298"/>
    </row>
    <row r="11" spans="1:36" ht="33.75" customHeight="1">
      <c r="A11" s="298"/>
      <c r="B11" s="770">
        <v>3</v>
      </c>
      <c r="C11" s="772"/>
      <c r="D11" s="167" t="s">
        <v>179</v>
      </c>
      <c r="E11" s="774">
        <f>IF(C11="","",VLOOKUP(C11,'選手一覧'!$A$1:$Y$100,4,FALSE)&amp;"　"&amp;VLOOKUP(C11,'選手一覧'!$A$1:$Y$100,5,FALSE))</f>
      </c>
      <c r="F11" s="774"/>
      <c r="G11" s="774"/>
      <c r="H11" s="775"/>
      <c r="I11" s="776">
        <f>IF(R11="","",VLOOKUP((DATEDIF(R11,DATE('春_ダブルス①'!$N$14,4,1),"Y")),'年齢対応表'!$A$1:$B$3,2,FALSE))</f>
      </c>
      <c r="J11" s="772"/>
      <c r="K11" s="167" t="s">
        <v>179</v>
      </c>
      <c r="L11" s="778">
        <f>IF(J11="","",VLOOKUP(J11,'選手一覧'!$A$1:$Y$100,4,FALSE)&amp;"　"&amp;VLOOKUP(J11,'選手一覧'!$A$1:$Y$100,5,FALSE))</f>
      </c>
      <c r="M11" s="778"/>
      <c r="N11" s="778"/>
      <c r="O11" s="778"/>
      <c r="P11" s="765">
        <f>IF(J11="","",VLOOKUP((DATEDIF(S11,DATE('春_ダブルス①'!$N$14,4,1),"Y")),'年齢対応表'!$A$1:$B$3,2,FALSE))</f>
      </c>
      <c r="Q11" s="298"/>
      <c r="R11" s="306">
        <f>IF($C11="","",VLOOKUP($C11,'選手一覧'!$A$1:$L$100,7,FALSE))</f>
      </c>
      <c r="S11" s="306">
        <f>IF($J11="","",VLOOKUP($J11,'選手一覧'!$A$1:$L$100,7,FALSE))</f>
      </c>
      <c r="T11" s="298"/>
      <c r="U11" s="298"/>
      <c r="V11" s="298"/>
      <c r="W11" s="298"/>
      <c r="X11" s="298"/>
      <c r="Y11" s="298"/>
      <c r="Z11" s="298"/>
      <c r="AA11" s="298"/>
      <c r="AB11" s="298"/>
      <c r="AC11" s="298"/>
      <c r="AD11" s="298"/>
      <c r="AE11" s="298"/>
      <c r="AF11" s="298"/>
      <c r="AG11" s="298"/>
      <c r="AH11" s="298"/>
      <c r="AI11" s="298"/>
      <c r="AJ11" s="298"/>
    </row>
    <row r="12" spans="1:36" ht="51" customHeight="1">
      <c r="A12" s="298"/>
      <c r="B12" s="780"/>
      <c r="C12" s="772"/>
      <c r="D12" s="767">
        <f>IF(C11="","",VLOOKUP(C11,'選手一覧'!$A$1:$Y$100,2,FALSE)&amp;"　"&amp;VLOOKUP(C11,'選手一覧'!$A$1:$Y$100,3,FALSE))</f>
      </c>
      <c r="E12" s="767"/>
      <c r="F12" s="767"/>
      <c r="G12" s="767"/>
      <c r="H12" s="767"/>
      <c r="I12" s="781"/>
      <c r="J12" s="772"/>
      <c r="K12" s="768">
        <f>IF(J11="","",VLOOKUP(J11,'選手一覧'!$A$1:$Y$100,2,FALSE)&amp;"　"&amp;VLOOKUP(J11,'選手一覧'!$A$1:$Y$100,3,FALSE))</f>
      </c>
      <c r="L12" s="769"/>
      <c r="M12" s="769"/>
      <c r="N12" s="769"/>
      <c r="O12" s="769"/>
      <c r="P12" s="766"/>
      <c r="Q12" s="298"/>
      <c r="R12" s="298"/>
      <c r="S12" s="298"/>
      <c r="T12" s="298"/>
      <c r="U12" s="298"/>
      <c r="V12" s="298"/>
      <c r="W12" s="298"/>
      <c r="X12" s="298"/>
      <c r="Y12" s="298"/>
      <c r="Z12" s="298"/>
      <c r="AA12" s="298"/>
      <c r="AB12" s="298"/>
      <c r="AC12" s="298"/>
      <c r="AD12" s="298"/>
      <c r="AE12" s="298"/>
      <c r="AF12" s="298"/>
      <c r="AG12" s="298"/>
      <c r="AH12" s="298"/>
      <c r="AI12" s="298"/>
      <c r="AJ12" s="298"/>
    </row>
    <row r="13" spans="1:36" ht="33.75" customHeight="1">
      <c r="A13" s="298"/>
      <c r="B13" s="770">
        <v>4</v>
      </c>
      <c r="C13" s="772"/>
      <c r="D13" s="167" t="s">
        <v>179</v>
      </c>
      <c r="E13" s="774">
        <f>IF(C13="","",VLOOKUP(C13,'選手一覧'!$A$1:$Y$100,4,FALSE)&amp;"　"&amp;VLOOKUP(C13,'選手一覧'!$A$1:$Y$100,5,FALSE))</f>
      </c>
      <c r="F13" s="774"/>
      <c r="G13" s="774"/>
      <c r="H13" s="775"/>
      <c r="I13" s="776">
        <f>IF(R13="","",VLOOKUP((DATEDIF(R13,DATE('春_ダブルス①'!$N$14,4,1),"Y")),'年齢対応表'!$A$1:$B$3,2,FALSE))</f>
      </c>
      <c r="J13" s="772"/>
      <c r="K13" s="167" t="s">
        <v>179</v>
      </c>
      <c r="L13" s="778">
        <f>IF(J13="","",VLOOKUP(J13,'選手一覧'!$A$1:$Y$100,4,FALSE)&amp;"　"&amp;VLOOKUP(J13,'選手一覧'!$A$1:$Y$100,5,FALSE))</f>
      </c>
      <c r="M13" s="778"/>
      <c r="N13" s="778"/>
      <c r="O13" s="778"/>
      <c r="P13" s="765">
        <f>IF(J13="","",VLOOKUP((DATEDIF(S13,DATE('春_ダブルス①'!$N$14,4,1),"Y")),'年齢対応表'!$A$1:$B$3,2,FALSE))</f>
      </c>
      <c r="Q13" s="298"/>
      <c r="R13" s="306">
        <f>IF($C13="","",VLOOKUP($C13,'選手一覧'!$A$1:$L$100,7,FALSE))</f>
      </c>
      <c r="S13" s="306">
        <f>IF($J13="","",VLOOKUP($J13,'選手一覧'!$A$1:$L$100,7,FALSE))</f>
      </c>
      <c r="T13" s="298"/>
      <c r="U13" s="298"/>
      <c r="V13" s="298"/>
      <c r="W13" s="298"/>
      <c r="X13" s="298"/>
      <c r="Y13" s="298"/>
      <c r="Z13" s="298"/>
      <c r="AA13" s="298"/>
      <c r="AB13" s="298"/>
      <c r="AC13" s="298"/>
      <c r="AD13" s="298"/>
      <c r="AE13" s="298"/>
      <c r="AF13" s="298"/>
      <c r="AG13" s="298"/>
      <c r="AH13" s="298"/>
      <c r="AI13" s="298"/>
      <c r="AJ13" s="298"/>
    </row>
    <row r="14" spans="1:36" ht="51" customHeight="1" thickBot="1">
      <c r="A14" s="298"/>
      <c r="B14" s="771"/>
      <c r="C14" s="773"/>
      <c r="D14" s="758">
        <f>IF(C13="","",VLOOKUP(C13,'選手一覧'!$A$1:$Y$100,2,FALSE)&amp;"　"&amp;VLOOKUP(C13,'選手一覧'!$A$1:$Y$100,3,FALSE))</f>
      </c>
      <c r="E14" s="758"/>
      <c r="F14" s="758"/>
      <c r="G14" s="758"/>
      <c r="H14" s="758"/>
      <c r="I14" s="777"/>
      <c r="J14" s="773"/>
      <c r="K14" s="759">
        <f>IF(J13="","",VLOOKUP(J13,'選手一覧'!$A$1:$Y$100,2,FALSE)&amp;"　"&amp;VLOOKUP(J13,'選手一覧'!$A$1:$Y$100,3,FALSE))</f>
      </c>
      <c r="L14" s="760"/>
      <c r="M14" s="760"/>
      <c r="N14" s="760"/>
      <c r="O14" s="760"/>
      <c r="P14" s="779"/>
      <c r="Q14" s="298"/>
      <c r="R14" s="298"/>
      <c r="S14" s="298"/>
      <c r="T14" s="298"/>
      <c r="U14" s="298"/>
      <c r="V14" s="298"/>
      <c r="W14" s="298"/>
      <c r="X14" s="298"/>
      <c r="Y14" s="298"/>
      <c r="Z14" s="298"/>
      <c r="AA14" s="298"/>
      <c r="AB14" s="298"/>
      <c r="AC14" s="298"/>
      <c r="AD14" s="298"/>
      <c r="AE14" s="298"/>
      <c r="AF14" s="298"/>
      <c r="AG14" s="298"/>
      <c r="AH14" s="298"/>
      <c r="AI14" s="298"/>
      <c r="AJ14" s="298"/>
    </row>
    <row r="15" spans="1:36" ht="17.25">
      <c r="A15" s="298"/>
      <c r="B15" s="102"/>
      <c r="C15" s="102"/>
      <c r="D15" s="103"/>
      <c r="E15" s="103"/>
      <c r="F15" s="103"/>
      <c r="G15" s="103"/>
      <c r="H15" s="103"/>
      <c r="I15" s="103"/>
      <c r="J15" s="103"/>
      <c r="K15" s="103"/>
      <c r="L15" s="103"/>
      <c r="M15" s="103"/>
      <c r="N15" s="103"/>
      <c r="O15" s="103"/>
      <c r="P15" s="103"/>
      <c r="Q15" s="298"/>
      <c r="R15" s="298"/>
      <c r="S15" s="298"/>
      <c r="T15" s="298"/>
      <c r="U15" s="298"/>
      <c r="V15" s="298"/>
      <c r="W15" s="298"/>
      <c r="X15" s="298"/>
      <c r="Y15" s="298"/>
      <c r="Z15" s="298"/>
      <c r="AA15" s="298"/>
      <c r="AB15" s="298"/>
      <c r="AC15" s="298"/>
      <c r="AD15" s="298"/>
      <c r="AE15" s="298"/>
      <c r="AF15" s="298"/>
      <c r="AG15" s="298"/>
      <c r="AH15" s="298"/>
      <c r="AI15" s="298"/>
      <c r="AJ15" s="298"/>
    </row>
    <row r="16" spans="1:36" ht="17.25">
      <c r="A16" s="298"/>
      <c r="B16" s="99" t="s">
        <v>81</v>
      </c>
      <c r="Q16" s="298"/>
      <c r="R16" s="298"/>
      <c r="S16" s="298"/>
      <c r="T16" s="298"/>
      <c r="U16" s="298"/>
      <c r="V16" s="298"/>
      <c r="W16" s="298"/>
      <c r="X16" s="298"/>
      <c r="Y16" s="298"/>
      <c r="Z16" s="298"/>
      <c r="AA16" s="298"/>
      <c r="AB16" s="298"/>
      <c r="AC16" s="298"/>
      <c r="AD16" s="298"/>
      <c r="AE16" s="298"/>
      <c r="AF16" s="298"/>
      <c r="AG16" s="298"/>
      <c r="AH16" s="298"/>
      <c r="AI16" s="298"/>
      <c r="AJ16" s="298"/>
    </row>
    <row r="17" spans="1:36" ht="13.5">
      <c r="A17" s="298"/>
      <c r="Q17" s="298"/>
      <c r="R17" s="298"/>
      <c r="S17" s="298"/>
      <c r="T17" s="298"/>
      <c r="U17" s="298"/>
      <c r="V17" s="298"/>
      <c r="W17" s="298"/>
      <c r="X17" s="298"/>
      <c r="Y17" s="298"/>
      <c r="Z17" s="298"/>
      <c r="AA17" s="298"/>
      <c r="AB17" s="298"/>
      <c r="AC17" s="298"/>
      <c r="AD17" s="298"/>
      <c r="AE17" s="298"/>
      <c r="AF17" s="298"/>
      <c r="AG17" s="298"/>
      <c r="AH17" s="298"/>
      <c r="AI17" s="298"/>
      <c r="AJ17" s="298"/>
    </row>
    <row r="18" spans="1:36" ht="23.25" customHeight="1">
      <c r="A18" s="298"/>
      <c r="C18" s="761" t="s">
        <v>82</v>
      </c>
      <c r="D18" s="761"/>
      <c r="E18" s="761"/>
      <c r="F18" s="761"/>
      <c r="G18" s="761"/>
      <c r="H18" s="761"/>
      <c r="I18" s="338"/>
      <c r="J18" s="338"/>
      <c r="Q18" s="298"/>
      <c r="R18" s="298"/>
      <c r="S18" s="298"/>
      <c r="T18" s="298"/>
      <c r="U18" s="298"/>
      <c r="V18" s="298"/>
      <c r="W18" s="298"/>
      <c r="X18" s="298"/>
      <c r="Y18" s="298"/>
      <c r="Z18" s="298"/>
      <c r="AA18" s="298"/>
      <c r="AB18" s="298"/>
      <c r="AC18" s="298"/>
      <c r="AD18" s="298"/>
      <c r="AE18" s="298"/>
      <c r="AF18" s="298"/>
      <c r="AG18" s="298"/>
      <c r="AH18" s="298"/>
      <c r="AI18" s="298"/>
      <c r="AJ18" s="298"/>
    </row>
    <row r="19" spans="1:36" ht="13.5">
      <c r="A19" s="298"/>
      <c r="Q19" s="298"/>
      <c r="R19" s="298"/>
      <c r="S19" s="298"/>
      <c r="T19" s="298"/>
      <c r="U19" s="298"/>
      <c r="V19" s="298"/>
      <c r="W19" s="298"/>
      <c r="X19" s="298"/>
      <c r="Y19" s="298"/>
      <c r="Z19" s="298"/>
      <c r="AA19" s="298"/>
      <c r="AB19" s="298"/>
      <c r="AC19" s="298"/>
      <c r="AD19" s="298"/>
      <c r="AE19" s="298"/>
      <c r="AF19" s="298"/>
      <c r="AG19" s="298"/>
      <c r="AH19" s="298"/>
      <c r="AI19" s="298"/>
      <c r="AJ19" s="298"/>
    </row>
    <row r="20" spans="1:36" ht="30" customHeight="1">
      <c r="A20" s="298"/>
      <c r="B20" s="337"/>
      <c r="C20" s="762"/>
      <c r="D20" s="762"/>
      <c r="E20" s="762"/>
      <c r="F20" s="763" t="s">
        <v>262</v>
      </c>
      <c r="G20" s="763"/>
      <c r="H20" s="763"/>
      <c r="I20" s="763"/>
      <c r="J20" s="764" t="s">
        <v>261</v>
      </c>
      <c r="K20" s="764"/>
      <c r="L20" s="764"/>
      <c r="M20" s="764"/>
      <c r="N20" s="764"/>
      <c r="O20" s="764"/>
      <c r="P20" s="764"/>
      <c r="Q20" s="298"/>
      <c r="R20" s="298"/>
      <c r="S20" s="298"/>
      <c r="T20" s="298"/>
      <c r="U20" s="298"/>
      <c r="V20" s="298"/>
      <c r="W20" s="298"/>
      <c r="X20" s="298"/>
      <c r="Y20" s="298"/>
      <c r="Z20" s="298"/>
      <c r="AA20" s="298"/>
      <c r="AB20" s="298"/>
      <c r="AC20" s="298"/>
      <c r="AD20" s="298"/>
      <c r="AE20" s="298"/>
      <c r="AF20" s="298"/>
      <c r="AG20" s="298"/>
      <c r="AH20" s="298"/>
      <c r="AI20" s="298"/>
      <c r="AJ20" s="298"/>
    </row>
    <row r="21" spans="1:36" ht="13.5">
      <c r="A21" s="298"/>
      <c r="Q21" s="298"/>
      <c r="R21" s="298"/>
      <c r="S21" s="298"/>
      <c r="T21" s="298"/>
      <c r="U21" s="298"/>
      <c r="V21" s="298"/>
      <c r="W21" s="298"/>
      <c r="X21" s="298"/>
      <c r="Y21" s="298"/>
      <c r="Z21" s="298"/>
      <c r="AA21" s="298"/>
      <c r="AB21" s="298"/>
      <c r="AC21" s="298"/>
      <c r="AD21" s="298"/>
      <c r="AE21" s="298"/>
      <c r="AF21" s="298"/>
      <c r="AG21" s="298"/>
      <c r="AH21" s="298"/>
      <c r="AI21" s="298"/>
      <c r="AJ21" s="298"/>
    </row>
    <row r="22" spans="1:36" ht="22.5" customHeight="1">
      <c r="A22" s="298"/>
      <c r="B22" s="104" t="s">
        <v>83</v>
      </c>
      <c r="C22" s="104"/>
      <c r="Q22" s="298"/>
      <c r="R22" s="298"/>
      <c r="S22" s="298"/>
      <c r="T22" s="298"/>
      <c r="U22" s="298"/>
      <c r="V22" s="298"/>
      <c r="W22" s="298"/>
      <c r="X22" s="298"/>
      <c r="Y22" s="298"/>
      <c r="Z22" s="298"/>
      <c r="AA22" s="298"/>
      <c r="AB22" s="298"/>
      <c r="AC22" s="298"/>
      <c r="AD22" s="298"/>
      <c r="AE22" s="298"/>
      <c r="AF22" s="298"/>
      <c r="AG22" s="298"/>
      <c r="AH22" s="298"/>
      <c r="AI22" s="298"/>
      <c r="AJ22" s="298"/>
    </row>
    <row r="23" spans="1:36" ht="22.5" customHeight="1">
      <c r="A23" s="298"/>
      <c r="B23" s="104" t="s">
        <v>86</v>
      </c>
      <c r="C23" s="104"/>
      <c r="Q23" s="298"/>
      <c r="R23" s="298"/>
      <c r="S23" s="298"/>
      <c r="T23" s="298"/>
      <c r="U23" s="298"/>
      <c r="V23" s="298"/>
      <c r="W23" s="298"/>
      <c r="X23" s="298"/>
      <c r="Y23" s="298"/>
      <c r="Z23" s="298"/>
      <c r="AA23" s="298"/>
      <c r="AB23" s="298"/>
      <c r="AC23" s="298"/>
      <c r="AD23" s="298"/>
      <c r="AE23" s="298"/>
      <c r="AF23" s="298"/>
      <c r="AG23" s="298"/>
      <c r="AH23" s="298"/>
      <c r="AI23" s="298"/>
      <c r="AJ23" s="298"/>
    </row>
    <row r="24" spans="1:36" ht="22.5" customHeight="1">
      <c r="A24" s="298"/>
      <c r="B24" s="104" t="s">
        <v>84</v>
      </c>
      <c r="C24" s="104"/>
      <c r="Q24" s="298"/>
      <c r="R24" s="298"/>
      <c r="S24" s="298"/>
      <c r="T24" s="298"/>
      <c r="U24" s="298"/>
      <c r="V24" s="298"/>
      <c r="W24" s="298"/>
      <c r="X24" s="298"/>
      <c r="Y24" s="298"/>
      <c r="Z24" s="298"/>
      <c r="AA24" s="298"/>
      <c r="AB24" s="298"/>
      <c r="AC24" s="298"/>
      <c r="AD24" s="298"/>
      <c r="AE24" s="298"/>
      <c r="AF24" s="298"/>
      <c r="AG24" s="298"/>
      <c r="AH24" s="298"/>
      <c r="AI24" s="298"/>
      <c r="AJ24" s="298"/>
    </row>
    <row r="25" spans="1:36" ht="22.5" customHeight="1">
      <c r="A25" s="298"/>
      <c r="B25" s="104" t="s">
        <v>186</v>
      </c>
      <c r="C25" s="104"/>
      <c r="Q25" s="298"/>
      <c r="R25" s="298"/>
      <c r="S25" s="298"/>
      <c r="T25" s="298"/>
      <c r="U25" s="298"/>
      <c r="V25" s="298"/>
      <c r="W25" s="298"/>
      <c r="X25" s="298"/>
      <c r="Y25" s="298"/>
      <c r="Z25" s="298"/>
      <c r="AA25" s="298"/>
      <c r="AB25" s="298"/>
      <c r="AC25" s="298"/>
      <c r="AD25" s="298"/>
      <c r="AE25" s="298"/>
      <c r="AF25" s="298"/>
      <c r="AG25" s="298"/>
      <c r="AH25" s="298"/>
      <c r="AI25" s="298"/>
      <c r="AJ25" s="298"/>
    </row>
    <row r="26" spans="1:36" ht="22.5" customHeight="1">
      <c r="A26" s="298"/>
      <c r="B26" s="104" t="s">
        <v>185</v>
      </c>
      <c r="C26" s="104"/>
      <c r="Q26" s="298"/>
      <c r="R26" s="298"/>
      <c r="S26" s="298"/>
      <c r="T26" s="298"/>
      <c r="U26" s="298"/>
      <c r="V26" s="298"/>
      <c r="W26" s="298"/>
      <c r="X26" s="298"/>
      <c r="Y26" s="298"/>
      <c r="Z26" s="298"/>
      <c r="AA26" s="298"/>
      <c r="AB26" s="298"/>
      <c r="AC26" s="298"/>
      <c r="AD26" s="298"/>
      <c r="AE26" s="298"/>
      <c r="AF26" s="298"/>
      <c r="AG26" s="298"/>
      <c r="AH26" s="298"/>
      <c r="AI26" s="298"/>
      <c r="AJ26" s="298"/>
    </row>
    <row r="27" spans="1:36" ht="22.5" customHeight="1">
      <c r="A27" s="298"/>
      <c r="B27" s="104" t="s">
        <v>184</v>
      </c>
      <c r="C27" s="104"/>
      <c r="Q27" s="298"/>
      <c r="R27" s="298"/>
      <c r="S27" s="298"/>
      <c r="T27" s="298"/>
      <c r="U27" s="298"/>
      <c r="V27" s="298"/>
      <c r="W27" s="298"/>
      <c r="X27" s="298"/>
      <c r="Y27" s="298"/>
      <c r="Z27" s="298"/>
      <c r="AA27" s="298"/>
      <c r="AB27" s="298"/>
      <c r="AC27" s="298"/>
      <c r="AD27" s="298"/>
      <c r="AE27" s="298"/>
      <c r="AF27" s="298"/>
      <c r="AG27" s="298"/>
      <c r="AH27" s="298"/>
      <c r="AI27" s="298"/>
      <c r="AJ27" s="298"/>
    </row>
    <row r="28" spans="1:36" ht="22.5" customHeight="1">
      <c r="A28" s="298"/>
      <c r="B28" s="104" t="s">
        <v>183</v>
      </c>
      <c r="C28" s="104"/>
      <c r="Q28" s="298"/>
      <c r="R28" s="298"/>
      <c r="S28" s="298"/>
      <c r="T28" s="298"/>
      <c r="U28" s="298"/>
      <c r="V28" s="298"/>
      <c r="W28" s="298"/>
      <c r="X28" s="298"/>
      <c r="Y28" s="298"/>
      <c r="Z28" s="298"/>
      <c r="AA28" s="298"/>
      <c r="AB28" s="298"/>
      <c r="AC28" s="298"/>
      <c r="AD28" s="298"/>
      <c r="AE28" s="298"/>
      <c r="AF28" s="298"/>
      <c r="AG28" s="298"/>
      <c r="AH28" s="298"/>
      <c r="AI28" s="298"/>
      <c r="AJ28" s="298"/>
    </row>
    <row r="29" spans="1:37" ht="13.5">
      <c r="A29" s="298"/>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row>
    <row r="30" spans="1:37" ht="13.5">
      <c r="A30" s="298"/>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row>
    <row r="31" spans="1:37" ht="13.5">
      <c r="A31" s="298"/>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row>
    <row r="32" spans="1:37" ht="13.5">
      <c r="A32" s="298"/>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row>
    <row r="33" spans="1:37" ht="13.5">
      <c r="A33" s="298"/>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row>
    <row r="34" spans="1:37" ht="13.5">
      <c r="A34" s="298"/>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row>
    <row r="35" spans="1:37" ht="13.5">
      <c r="A35" s="298"/>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row>
    <row r="36" spans="1:37" ht="13.5">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row>
    <row r="37" spans="1:37" ht="13.5">
      <c r="A37" s="298"/>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row>
    <row r="38" spans="1:37" ht="13.5">
      <c r="A38" s="298"/>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row>
    <row r="39" spans="1:37" ht="13.5">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row>
    <row r="40" spans="1:37" ht="13.5">
      <c r="A40" s="298"/>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row>
    <row r="41" spans="1:37" ht="13.5">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row>
    <row r="42" spans="1:37" ht="13.5">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row>
    <row r="43" spans="1:37" ht="13.5">
      <c r="A43" s="298"/>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row>
    <row r="44" spans="1:37" ht="13.5">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row>
    <row r="45" spans="1:37" ht="13.5">
      <c r="A45" s="298"/>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row>
    <row r="46" spans="1:37" ht="13.5">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row>
    <row r="47" spans="1:37" ht="13.5">
      <c r="A47" s="298"/>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row>
    <row r="48" spans="1:37" ht="13.5">
      <c r="A48" s="298"/>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row>
    <row r="49" spans="1:37" ht="13.5">
      <c r="A49" s="298"/>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row>
    <row r="50" spans="1:37" ht="13.5">
      <c r="A50" s="298"/>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row>
    <row r="51" spans="1:37" ht="13.5">
      <c r="A51" s="298"/>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row>
    <row r="52" spans="1:37" ht="13.5">
      <c r="A52" s="298"/>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row>
    <row r="53" spans="1:37" ht="13.5">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row>
    <row r="54" spans="1:37" ht="13.5">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row>
    <row r="55" spans="1:37" ht="13.5">
      <c r="A55" s="298"/>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row>
    <row r="56" spans="1:37" ht="13.5">
      <c r="A56" s="298"/>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row>
    <row r="57" spans="1:37" ht="13.5">
      <c r="A57" s="298"/>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row>
    <row r="58" spans="1:37" ht="13.5">
      <c r="A58" s="298"/>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row>
    <row r="59" spans="1:37" ht="13.5">
      <c r="A59" s="298"/>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row>
    <row r="60" spans="1:37" ht="13.5">
      <c r="A60" s="298"/>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row>
    <row r="61" spans="1:37" ht="13.5">
      <c r="A61" s="298"/>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row>
    <row r="62" spans="1:37" ht="13.5">
      <c r="A62" s="298"/>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row>
    <row r="63" spans="1:37" ht="13.5">
      <c r="A63" s="298"/>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row>
    <row r="64" spans="1:37" ht="13.5">
      <c r="A64" s="298"/>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row>
    <row r="65" spans="1:37" ht="13.5">
      <c r="A65" s="298"/>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row>
    <row r="66" spans="1:37" ht="13.5">
      <c r="A66" s="298"/>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row>
    <row r="67" spans="1:37" ht="13.5">
      <c r="A67" s="298"/>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row>
    <row r="68" spans="1:37" ht="13.5">
      <c r="A68" s="298"/>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row>
    <row r="69" spans="1:37" ht="13.5">
      <c r="A69" s="298"/>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row>
    <row r="70" spans="1:37" ht="13.5">
      <c r="A70" s="298"/>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row>
    <row r="71" spans="1:37" ht="13.5">
      <c r="A71" s="298"/>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row>
    <row r="72" spans="1:37" ht="13.5">
      <c r="A72" s="298"/>
      <c r="B72" s="298"/>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row>
    <row r="73" spans="1:37" ht="13.5">
      <c r="A73" s="298"/>
      <c r="B73" s="298"/>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row>
    <row r="74" spans="1:37" ht="13.5">
      <c r="A74" s="298"/>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row>
    <row r="75" spans="1:37" ht="13.5">
      <c r="A75" s="298"/>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row>
    <row r="76" spans="1:37" ht="13.5">
      <c r="A76" s="298"/>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row>
    <row r="77" spans="1:37" ht="13.5">
      <c r="A77" s="298"/>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row>
    <row r="78" spans="1:37" ht="13.5">
      <c r="A78" s="298"/>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row>
    <row r="79" spans="1:37" ht="13.5">
      <c r="A79" s="298"/>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row>
    <row r="80" spans="1:37" ht="13.5">
      <c r="A80" s="298"/>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row>
    <row r="81" spans="1:37" ht="13.5">
      <c r="A81" s="298"/>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row>
    <row r="82" spans="1:37" ht="13.5">
      <c r="A82" s="298"/>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row>
    <row r="83" spans="1:37" ht="13.5">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row>
    <row r="84" spans="1:37" ht="13.5">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c r="AD84" s="298"/>
      <c r="AE84" s="298"/>
      <c r="AF84" s="298"/>
      <c r="AG84" s="298"/>
      <c r="AH84" s="298"/>
      <c r="AI84" s="298"/>
      <c r="AJ84" s="298"/>
      <c r="AK84" s="298"/>
    </row>
    <row r="85" spans="1:37" ht="13.5">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row>
  </sheetData>
  <sheetProtection/>
  <mergeCells count="51">
    <mergeCell ref="C2:P2"/>
    <mergeCell ref="C3:L3"/>
    <mergeCell ref="M3:P3"/>
    <mergeCell ref="C4:J4"/>
    <mergeCell ref="K4:L4"/>
    <mergeCell ref="N4:P4"/>
    <mergeCell ref="C5:K5"/>
    <mergeCell ref="L5:P5"/>
    <mergeCell ref="D6:H6"/>
    <mergeCell ref="K6:O6"/>
    <mergeCell ref="B7:B8"/>
    <mergeCell ref="C7:C8"/>
    <mergeCell ref="E7:H7"/>
    <mergeCell ref="I7:I8"/>
    <mergeCell ref="J7:J8"/>
    <mergeCell ref="L7:O7"/>
    <mergeCell ref="P7:P8"/>
    <mergeCell ref="D8:H8"/>
    <mergeCell ref="K8:O8"/>
    <mergeCell ref="B9:B10"/>
    <mergeCell ref="C9:C10"/>
    <mergeCell ref="E9:H9"/>
    <mergeCell ref="I9:I10"/>
    <mergeCell ref="J9:J10"/>
    <mergeCell ref="L9:O9"/>
    <mergeCell ref="P9:P10"/>
    <mergeCell ref="D10:H10"/>
    <mergeCell ref="K10:O10"/>
    <mergeCell ref="B11:B12"/>
    <mergeCell ref="C11:C12"/>
    <mergeCell ref="E11:H11"/>
    <mergeCell ref="I11:I12"/>
    <mergeCell ref="J11:J12"/>
    <mergeCell ref="L11:O11"/>
    <mergeCell ref="P11:P12"/>
    <mergeCell ref="D12:H12"/>
    <mergeCell ref="K12:O12"/>
    <mergeCell ref="B13:B14"/>
    <mergeCell ref="C13:C14"/>
    <mergeCell ref="E13:H13"/>
    <mergeCell ref="I13:I14"/>
    <mergeCell ref="J13:J14"/>
    <mergeCell ref="L13:O13"/>
    <mergeCell ref="P13:P14"/>
    <mergeCell ref="D14:H14"/>
    <mergeCell ref="K14:O14"/>
    <mergeCell ref="C18:H18"/>
    <mergeCell ref="C20:E20"/>
    <mergeCell ref="F20:I20"/>
    <mergeCell ref="J20:K20"/>
    <mergeCell ref="L20:P20"/>
  </mergeCells>
  <dataValidations count="1">
    <dataValidation type="list" allowBlank="1" showInputMessage="1" showErrorMessage="1" sqref="N4:O4">
      <formula1>$A$2:$A$4</formula1>
    </dataValidation>
  </dataValidations>
  <printOptions/>
  <pageMargins left="0.46" right="0.41" top="0.7480314960629921" bottom="0.7480314960629921" header="0.31496062992125984" footer="0.31496062992125984"/>
  <pageSetup blackAndWhite="1" fitToHeight="1"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codeName="Sheet3">
    <pageSetUpPr fitToPage="1"/>
  </sheetPr>
  <dimension ref="A1:AK100"/>
  <sheetViews>
    <sheetView showGridLines="0" zoomScaleSheetLayoutView="100" zoomScalePageLayoutView="0" workbookViewId="0" topLeftCell="A4">
      <selection activeCell="S4" sqref="S4"/>
    </sheetView>
  </sheetViews>
  <sheetFormatPr defaultColWidth="9.00390625" defaultRowHeight="13.5"/>
  <cols>
    <col min="1" max="1" width="1.12109375" style="326" customWidth="1"/>
    <col min="2" max="2" width="3.75390625" style="0" customWidth="1"/>
    <col min="3" max="3" width="4.00390625" style="0" customWidth="1"/>
    <col min="4" max="4" width="3.50390625" style="2" customWidth="1"/>
    <col min="5" max="5" width="3.00390625" style="2" customWidth="1"/>
    <col min="6" max="6" width="10.625" style="2" customWidth="1"/>
    <col min="7" max="7" width="7.75390625" style="2" customWidth="1"/>
    <col min="8" max="8" width="7.75390625" style="0" customWidth="1"/>
    <col min="9" max="11" width="3.75390625" style="0" customWidth="1"/>
    <col min="12" max="12" width="3.875" style="0" customWidth="1"/>
    <col min="13" max="13" width="3.50390625" style="0" customWidth="1"/>
    <col min="14" max="14" width="9.00390625" style="0" customWidth="1"/>
    <col min="15" max="15" width="3.50390625" style="0" customWidth="1"/>
    <col min="16" max="16" width="9.00390625" style="0" customWidth="1"/>
    <col min="17" max="17" width="5.25390625" style="0" customWidth="1"/>
    <col min="18" max="18" width="4.25390625" style="0" customWidth="1"/>
    <col min="19" max="19" width="5.00390625" style="0" customWidth="1"/>
    <col min="20" max="20" width="4.875" style="0" customWidth="1"/>
    <col min="21" max="21" width="7.625" style="0" bestFit="1" customWidth="1"/>
    <col min="22" max="22" width="11.50390625" style="0" customWidth="1"/>
    <col min="23" max="23" width="11.25390625" style="0" customWidth="1"/>
    <col min="24" max="24" width="15.125" style="0" customWidth="1"/>
  </cols>
  <sheetData>
    <row r="1" spans="2:37" ht="5.25" customHeight="1" thickBot="1">
      <c r="B1" s="49"/>
      <c r="C1" s="49"/>
      <c r="D1" s="50"/>
      <c r="E1" s="50"/>
      <c r="F1" s="50"/>
      <c r="G1" s="50"/>
      <c r="H1" s="49"/>
      <c r="I1" s="49"/>
      <c r="J1" s="49"/>
      <c r="K1" s="49"/>
      <c r="L1" s="49"/>
      <c r="M1" s="49"/>
      <c r="N1" s="49"/>
      <c r="O1" s="49"/>
      <c r="P1" s="49"/>
      <c r="Q1" s="49"/>
      <c r="R1" s="49"/>
      <c r="S1" s="28"/>
      <c r="T1" s="28"/>
      <c r="U1" s="28"/>
      <c r="V1" s="28"/>
      <c r="W1" s="28"/>
      <c r="X1" s="28"/>
      <c r="Y1" s="28"/>
      <c r="Z1" s="28"/>
      <c r="AA1" s="28"/>
      <c r="AB1" s="28"/>
      <c r="AC1" s="28"/>
      <c r="AD1" s="28"/>
      <c r="AE1" s="28"/>
      <c r="AF1" s="28"/>
      <c r="AG1" s="28"/>
      <c r="AH1" s="28"/>
      <c r="AI1" s="28"/>
      <c r="AJ1" s="28"/>
      <c r="AK1" s="28"/>
    </row>
    <row r="2" spans="2:37" ht="24" customHeight="1" thickBot="1">
      <c r="B2" s="574" t="s">
        <v>308</v>
      </c>
      <c r="C2" s="575"/>
      <c r="D2" s="575"/>
      <c r="E2" s="576"/>
      <c r="F2" s="276"/>
      <c r="G2" s="276"/>
      <c r="H2" s="276"/>
      <c r="I2" s="276"/>
      <c r="J2" s="276"/>
      <c r="K2" s="276"/>
      <c r="L2" s="276"/>
      <c r="N2" s="359"/>
      <c r="P2" s="569">
        <f ca="1">TODAY()</f>
        <v>43144</v>
      </c>
      <c r="Q2" s="569"/>
      <c r="R2" s="569"/>
      <c r="S2" s="32"/>
      <c r="T2" s="400" t="s">
        <v>306</v>
      </c>
      <c r="U2" s="28"/>
      <c r="V2" s="28"/>
      <c r="W2" s="28"/>
      <c r="X2" s="28"/>
      <c r="Y2" s="28"/>
      <c r="Z2" s="28"/>
      <c r="AA2" s="28"/>
      <c r="AB2" s="28"/>
      <c r="AC2" s="28"/>
      <c r="AD2" s="28"/>
      <c r="AE2" s="28"/>
      <c r="AF2" s="28"/>
      <c r="AG2" s="28"/>
      <c r="AH2" s="28"/>
      <c r="AI2" s="28"/>
      <c r="AJ2" s="28"/>
      <c r="AK2" s="28"/>
    </row>
    <row r="3" spans="1:37" ht="21.75" customHeight="1">
      <c r="A3" s="326" t="s">
        <v>116</v>
      </c>
      <c r="B3" s="276"/>
      <c r="C3" s="276"/>
      <c r="D3" s="276"/>
      <c r="E3" s="359" t="s">
        <v>278</v>
      </c>
      <c r="F3" s="276"/>
      <c r="G3" s="276"/>
      <c r="H3" s="276"/>
      <c r="I3" s="276"/>
      <c r="J3" s="276"/>
      <c r="K3" s="276"/>
      <c r="L3" s="276"/>
      <c r="M3" s="395"/>
      <c r="N3" s="394"/>
      <c r="O3" s="394"/>
      <c r="P3" s="394"/>
      <c r="Q3" s="394"/>
      <c r="S3" s="33"/>
      <c r="T3" s="400" t="s">
        <v>307</v>
      </c>
      <c r="U3" s="28"/>
      <c r="V3" s="28"/>
      <c r="W3" s="28"/>
      <c r="X3" s="28"/>
      <c r="Y3" s="28"/>
      <c r="Z3" s="28"/>
      <c r="AA3" s="28"/>
      <c r="AB3" s="28"/>
      <c r="AC3" s="28"/>
      <c r="AD3" s="28"/>
      <c r="AE3" s="28"/>
      <c r="AF3" s="28"/>
      <c r="AG3" s="28"/>
      <c r="AH3" s="28"/>
      <c r="AI3" s="28"/>
      <c r="AJ3" s="28"/>
      <c r="AK3" s="28"/>
    </row>
    <row r="4" spans="1:37" ht="24" customHeight="1">
      <c r="A4" s="326" t="s">
        <v>117</v>
      </c>
      <c r="B4" s="276"/>
      <c r="D4" s="394"/>
      <c r="E4" s="570"/>
      <c r="F4" s="570"/>
      <c r="G4" s="393" t="s">
        <v>14</v>
      </c>
      <c r="H4" s="570"/>
      <c r="I4" s="570"/>
      <c r="J4" s="570" t="s">
        <v>279</v>
      </c>
      <c r="K4" s="570"/>
      <c r="L4" s="276"/>
      <c r="M4" s="276"/>
      <c r="N4" s="394"/>
      <c r="O4" s="394"/>
      <c r="P4" s="394"/>
      <c r="Q4" s="394"/>
      <c r="S4" s="33"/>
      <c r="T4" s="33"/>
      <c r="U4" s="28"/>
      <c r="V4" s="28"/>
      <c r="W4" s="28"/>
      <c r="X4" s="28"/>
      <c r="Y4" s="28"/>
      <c r="Z4" s="28"/>
      <c r="AA4" s="28"/>
      <c r="AB4" s="28"/>
      <c r="AC4" s="28"/>
      <c r="AD4" s="28"/>
      <c r="AE4" s="28"/>
      <c r="AF4" s="28"/>
      <c r="AG4" s="28"/>
      <c r="AH4" s="28"/>
      <c r="AI4" s="28"/>
      <c r="AJ4" s="28"/>
      <c r="AK4" s="28"/>
    </row>
    <row r="5" spans="2:37" ht="21" customHeight="1">
      <c r="B5" s="276"/>
      <c r="C5" s="276"/>
      <c r="D5" s="276"/>
      <c r="E5" s="276"/>
      <c r="F5" s="276"/>
      <c r="G5" s="276"/>
      <c r="H5" s="276"/>
      <c r="I5" s="276"/>
      <c r="J5" s="276"/>
      <c r="K5" s="276"/>
      <c r="L5" s="276"/>
      <c r="M5" s="276"/>
      <c r="N5" s="276"/>
      <c r="O5" s="276"/>
      <c r="P5" s="276"/>
      <c r="Q5" s="276"/>
      <c r="R5" s="276"/>
      <c r="S5" s="34"/>
      <c r="T5" s="35"/>
      <c r="U5" s="36"/>
      <c r="V5" s="28"/>
      <c r="W5" s="28"/>
      <c r="X5" s="28"/>
      <c r="Y5" s="28"/>
      <c r="Z5" s="28"/>
      <c r="AA5" s="28"/>
      <c r="AB5" s="28"/>
      <c r="AC5" s="28"/>
      <c r="AD5" s="28"/>
      <c r="AE5" s="28"/>
      <c r="AF5" s="28"/>
      <c r="AG5" s="28"/>
      <c r="AH5" s="28"/>
      <c r="AI5" s="28"/>
      <c r="AJ5" s="28"/>
      <c r="AK5" s="28"/>
    </row>
    <row r="6" spans="1:37" ht="18.75" customHeight="1" thickBot="1">
      <c r="A6" s="326" t="s">
        <v>21</v>
      </c>
      <c r="B6" s="83" t="s">
        <v>69</v>
      </c>
      <c r="C6" s="5"/>
      <c r="D6" s="5"/>
      <c r="E6" s="5"/>
      <c r="F6" s="5"/>
      <c r="G6" s="5"/>
      <c r="H6" s="5"/>
      <c r="I6" s="5"/>
      <c r="J6" s="4"/>
      <c r="K6" s="5"/>
      <c r="L6" s="5"/>
      <c r="M6" s="5"/>
      <c r="N6" s="5"/>
      <c r="O6" s="5"/>
      <c r="P6" s="5"/>
      <c r="Q6" s="5"/>
      <c r="R6" s="4"/>
      <c r="S6" s="37"/>
      <c r="T6" s="37"/>
      <c r="U6" s="720" t="s">
        <v>24</v>
      </c>
      <c r="V6" s="720"/>
      <c r="W6" s="720"/>
      <c r="X6" s="720"/>
      <c r="Y6" s="28"/>
      <c r="Z6" s="28"/>
      <c r="AA6" s="28"/>
      <c r="AB6" s="28"/>
      <c r="AC6" s="28"/>
      <c r="AD6" s="28"/>
      <c r="AE6" s="28"/>
      <c r="AF6" s="28"/>
      <c r="AG6" s="28"/>
      <c r="AH6" s="28"/>
      <c r="AI6" s="28"/>
      <c r="AJ6" s="28"/>
      <c r="AK6" s="28"/>
    </row>
    <row r="7" spans="2:37" ht="18.75" customHeight="1" thickBot="1">
      <c r="B7" s="740"/>
      <c r="C7" s="904"/>
      <c r="D7" s="904"/>
      <c r="E7" s="904"/>
      <c r="F7" s="904"/>
      <c r="G7" s="904"/>
      <c r="H7" s="904"/>
      <c r="I7" s="904"/>
      <c r="J7" s="904"/>
      <c r="K7" s="904"/>
      <c r="L7" s="904"/>
      <c r="M7" s="905"/>
      <c r="N7" s="220" t="s">
        <v>143</v>
      </c>
      <c r="O7" s="743"/>
      <c r="P7" s="744"/>
      <c r="R7" s="4"/>
      <c r="S7" s="37"/>
      <c r="T7" s="37"/>
      <c r="U7" s="64"/>
      <c r="V7" s="65" t="s">
        <v>22</v>
      </c>
      <c r="W7" s="66" t="s">
        <v>23</v>
      </c>
      <c r="X7" s="67" t="s">
        <v>1</v>
      </c>
      <c r="Y7" s="28"/>
      <c r="Z7" s="28"/>
      <c r="AA7" s="28"/>
      <c r="AB7" s="28"/>
      <c r="AC7" s="28"/>
      <c r="AD7" s="28"/>
      <c r="AE7" s="28"/>
      <c r="AF7" s="28"/>
      <c r="AG7" s="28"/>
      <c r="AH7" s="28"/>
      <c r="AI7" s="28"/>
      <c r="AJ7" s="28"/>
      <c r="AK7" s="28"/>
    </row>
    <row r="8" spans="2:37" ht="18.75" customHeight="1" thickBot="1">
      <c r="B8" s="105"/>
      <c r="C8" s="105"/>
      <c r="D8" s="105"/>
      <c r="E8" s="105"/>
      <c r="F8" s="105"/>
      <c r="G8" s="105"/>
      <c r="H8" s="105"/>
      <c r="I8" s="105"/>
      <c r="J8" s="105"/>
      <c r="K8" s="105"/>
      <c r="L8" s="105"/>
      <c r="M8" s="105"/>
      <c r="Q8" s="4"/>
      <c r="R8" s="4"/>
      <c r="S8" s="37"/>
      <c r="T8" s="71" t="s">
        <v>61</v>
      </c>
      <c r="U8" s="60" t="s">
        <v>25</v>
      </c>
      <c r="V8" s="61" t="s">
        <v>37</v>
      </c>
      <c r="W8" s="62" t="s">
        <v>27</v>
      </c>
      <c r="X8" s="63" t="s">
        <v>42</v>
      </c>
      <c r="Y8" s="28"/>
      <c r="Z8" s="28"/>
      <c r="AA8" s="28"/>
      <c r="AB8" s="28"/>
      <c r="AC8" s="28"/>
      <c r="AD8" s="28"/>
      <c r="AE8" s="28"/>
      <c r="AF8" s="28"/>
      <c r="AG8" s="28"/>
      <c r="AH8" s="28"/>
      <c r="AI8" s="28"/>
      <c r="AJ8" s="28"/>
      <c r="AK8" s="28"/>
    </row>
    <row r="9" spans="1:37" ht="18.75" customHeight="1" thickBot="1">
      <c r="A9" s="326" t="s">
        <v>47</v>
      </c>
      <c r="B9" s="83" t="s">
        <v>66</v>
      </c>
      <c r="C9" s="4"/>
      <c r="D9" s="9"/>
      <c r="E9" s="9"/>
      <c r="F9" s="9"/>
      <c r="G9" s="9"/>
      <c r="H9" s="4"/>
      <c r="I9" s="4"/>
      <c r="J9" s="4"/>
      <c r="K9" s="4"/>
      <c r="L9" s="4"/>
      <c r="M9" s="4"/>
      <c r="N9" s="4"/>
      <c r="O9" s="599"/>
      <c r="P9" s="599"/>
      <c r="Q9" s="6"/>
      <c r="R9" s="4"/>
      <c r="S9" s="37"/>
      <c r="T9" s="37"/>
      <c r="U9" s="56" t="s">
        <v>26</v>
      </c>
      <c r="V9" s="59" t="s">
        <v>25</v>
      </c>
      <c r="W9" s="52" t="s">
        <v>37</v>
      </c>
      <c r="X9" s="57" t="s">
        <v>31</v>
      </c>
      <c r="Y9" s="28"/>
      <c r="Z9" s="28"/>
      <c r="AA9" s="28"/>
      <c r="AB9" s="28"/>
      <c r="AC9" s="28"/>
      <c r="AD9" s="28"/>
      <c r="AE9" s="28"/>
      <c r="AF9" s="28"/>
      <c r="AG9" s="28"/>
      <c r="AH9" s="28"/>
      <c r="AI9" s="28"/>
      <c r="AJ9" s="28"/>
      <c r="AK9" s="28"/>
    </row>
    <row r="10" spans="1:37" ht="18.75" customHeight="1" thickBot="1">
      <c r="A10" s="326" t="s">
        <v>48</v>
      </c>
      <c r="B10" s="600" t="s">
        <v>301</v>
      </c>
      <c r="C10" s="601"/>
      <c r="D10" s="601"/>
      <c r="E10" s="601"/>
      <c r="F10" s="605"/>
      <c r="G10" s="600" t="s">
        <v>302</v>
      </c>
      <c r="H10" s="601"/>
      <c r="I10" s="601"/>
      <c r="J10" s="605"/>
      <c r="K10" s="341"/>
      <c r="L10" s="341"/>
      <c r="M10" s="341"/>
      <c r="N10" s="341"/>
      <c r="O10" s="341"/>
      <c r="P10" s="341"/>
      <c r="S10" s="37"/>
      <c r="T10" s="37"/>
      <c r="U10" s="53" t="s">
        <v>27</v>
      </c>
      <c r="V10" s="58" t="s">
        <v>26</v>
      </c>
      <c r="W10" s="54" t="s">
        <v>25</v>
      </c>
      <c r="X10" s="55" t="s">
        <v>43</v>
      </c>
      <c r="Y10" s="28"/>
      <c r="Z10" s="28"/>
      <c r="AA10" s="28"/>
      <c r="AB10" s="28"/>
      <c r="AC10" s="28"/>
      <c r="AD10" s="28"/>
      <c r="AE10" s="28"/>
      <c r="AF10" s="28"/>
      <c r="AG10" s="28"/>
      <c r="AH10" s="28"/>
      <c r="AI10" s="28"/>
      <c r="AJ10" s="28"/>
      <c r="AK10" s="28"/>
    </row>
    <row r="11" spans="1:37" ht="18.75" customHeight="1" thickBot="1">
      <c r="A11" s="326" t="s">
        <v>303</v>
      </c>
      <c r="B11" s="611"/>
      <c r="C11" s="612"/>
      <c r="D11" s="612"/>
      <c r="E11" s="612"/>
      <c r="F11" s="72" t="s">
        <v>63</v>
      </c>
      <c r="G11" s="592"/>
      <c r="H11" s="593"/>
      <c r="I11" s="756" t="s">
        <v>16</v>
      </c>
      <c r="J11" s="757"/>
      <c r="K11" s="341"/>
      <c r="L11" s="341"/>
      <c r="M11" s="341"/>
      <c r="N11" s="341"/>
      <c r="O11" s="341"/>
      <c r="P11" s="341"/>
      <c r="S11" s="37"/>
      <c r="T11" s="37"/>
      <c r="U11" s="56" t="s">
        <v>28</v>
      </c>
      <c r="V11" s="59" t="s">
        <v>27</v>
      </c>
      <c r="W11" s="52" t="s">
        <v>26</v>
      </c>
      <c r="X11" s="57" t="s">
        <v>42</v>
      </c>
      <c r="Y11" s="28"/>
      <c r="Z11" s="28"/>
      <c r="AA11" s="28"/>
      <c r="AB11" s="28"/>
      <c r="AC11" s="28"/>
      <c r="AD11" s="28"/>
      <c r="AE11" s="28"/>
      <c r="AF11" s="28"/>
      <c r="AG11" s="28"/>
      <c r="AH11" s="28"/>
      <c r="AI11" s="28"/>
      <c r="AJ11" s="28"/>
      <c r="AK11" s="28"/>
    </row>
    <row r="12" spans="1:37" ht="18.75" customHeight="1" thickBot="1">
      <c r="A12" s="326" t="s">
        <v>304</v>
      </c>
      <c r="B12" s="276"/>
      <c r="C12" s="276"/>
      <c r="D12" s="276"/>
      <c r="E12" s="276"/>
      <c r="F12" s="276"/>
      <c r="G12" s="276"/>
      <c r="H12" s="276"/>
      <c r="I12" s="276"/>
      <c r="J12" s="276"/>
      <c r="K12" s="276"/>
      <c r="L12" s="276"/>
      <c r="M12" s="276"/>
      <c r="N12" s="276"/>
      <c r="O12" s="276"/>
      <c r="P12" s="276"/>
      <c r="Q12" s="276"/>
      <c r="R12" s="276"/>
      <c r="S12" s="37"/>
      <c r="T12" s="37"/>
      <c r="U12" s="53" t="s">
        <v>29</v>
      </c>
      <c r="V12" s="58" t="s">
        <v>31</v>
      </c>
      <c r="W12" s="54" t="s">
        <v>31</v>
      </c>
      <c r="X12" s="55" t="s">
        <v>31</v>
      </c>
      <c r="Y12" s="28"/>
      <c r="Z12" s="28"/>
      <c r="AA12" s="28"/>
      <c r="AB12" s="28"/>
      <c r="AC12" s="28"/>
      <c r="AD12" s="28"/>
      <c r="AE12" s="28"/>
      <c r="AF12" s="28"/>
      <c r="AG12" s="28"/>
      <c r="AH12" s="28"/>
      <c r="AI12" s="28"/>
      <c r="AJ12" s="28"/>
      <c r="AK12" s="28"/>
    </row>
    <row r="13" spans="1:37" ht="18.75" customHeight="1" thickBot="1">
      <c r="A13" s="326" t="s">
        <v>50</v>
      </c>
      <c r="B13" s="594" t="s">
        <v>296</v>
      </c>
      <c r="C13" s="594"/>
      <c r="D13" s="594"/>
      <c r="E13" s="594"/>
      <c r="F13" s="594"/>
      <c r="G13" s="594"/>
      <c r="H13" s="594"/>
      <c r="I13" s="594"/>
      <c r="J13" s="594"/>
      <c r="K13" s="594"/>
      <c r="L13" s="594"/>
      <c r="M13" s="594"/>
      <c r="N13" s="594"/>
      <c r="O13" s="594"/>
      <c r="P13" s="594"/>
      <c r="Q13" s="594"/>
      <c r="R13" s="594"/>
      <c r="S13" s="37"/>
      <c r="T13" s="37"/>
      <c r="U13" s="719" t="s">
        <v>41</v>
      </c>
      <c r="V13" s="719"/>
      <c r="W13" s="719"/>
      <c r="X13" s="68" t="s">
        <v>56</v>
      </c>
      <c r="Y13" s="28"/>
      <c r="Z13" s="28"/>
      <c r="AA13" s="28"/>
      <c r="AB13" s="28"/>
      <c r="AC13" s="28"/>
      <c r="AD13" s="28"/>
      <c r="AE13" s="28"/>
      <c r="AF13" s="28"/>
      <c r="AG13" s="28"/>
      <c r="AH13" s="28"/>
      <c r="AI13" s="28"/>
      <c r="AJ13" s="28"/>
      <c r="AK13" s="28"/>
    </row>
    <row r="14" spans="1:37" ht="23.25" customHeight="1" thickBot="1">
      <c r="A14" s="326" t="s">
        <v>305</v>
      </c>
      <c r="B14" s="578" t="s">
        <v>36</v>
      </c>
      <c r="C14" s="579"/>
      <c r="D14" s="667" t="s">
        <v>230</v>
      </c>
      <c r="E14" s="667"/>
      <c r="F14" s="667"/>
      <c r="G14" s="667"/>
      <c r="H14" s="667"/>
      <c r="I14" s="667"/>
      <c r="J14" s="667"/>
      <c r="K14" s="667"/>
      <c r="L14" s="668"/>
      <c r="M14" s="130" t="s">
        <v>174</v>
      </c>
      <c r="N14" s="595">
        <v>2017</v>
      </c>
      <c r="O14" s="596"/>
      <c r="P14" s="120" t="s">
        <v>143</v>
      </c>
      <c r="Q14" s="659"/>
      <c r="R14" s="547"/>
      <c r="S14" s="37"/>
      <c r="T14" s="37"/>
      <c r="U14" s="51"/>
      <c r="V14" s="51"/>
      <c r="W14" s="51"/>
      <c r="X14" s="69" t="s">
        <v>57</v>
      </c>
      <c r="Y14" s="28"/>
      <c r="Z14" s="28"/>
      <c r="AA14" s="28"/>
      <c r="AB14" s="28"/>
      <c r="AC14" s="28"/>
      <c r="AD14" s="28"/>
      <c r="AE14" s="28"/>
      <c r="AF14" s="28"/>
      <c r="AG14" s="28"/>
      <c r="AH14" s="28"/>
      <c r="AI14" s="28"/>
      <c r="AJ14" s="28"/>
      <c r="AK14" s="28"/>
    </row>
    <row r="15" spans="1:37" ht="21.75" customHeight="1" thickBot="1" thickTop="1">
      <c r="A15" s="326" t="s">
        <v>51</v>
      </c>
      <c r="B15" s="548" t="s">
        <v>3</v>
      </c>
      <c r="C15" s="549"/>
      <c r="D15" s="552"/>
      <c r="E15" s="553"/>
      <c r="F15" s="553"/>
      <c r="G15" s="553"/>
      <c r="H15" s="554"/>
      <c r="I15" s="597" t="s">
        <v>19</v>
      </c>
      <c r="J15" s="559"/>
      <c r="K15" s="559"/>
      <c r="L15" s="560"/>
      <c r="M15" s="558" t="s">
        <v>4</v>
      </c>
      <c r="N15" s="561"/>
      <c r="O15" s="584"/>
      <c r="P15" s="585"/>
      <c r="Q15" s="585"/>
      <c r="R15" s="16" t="s">
        <v>5</v>
      </c>
      <c r="S15" s="37"/>
      <c r="T15" s="37"/>
      <c r="U15" s="121" t="s">
        <v>287</v>
      </c>
      <c r="V15" s="121"/>
      <c r="W15" s="121"/>
      <c r="X15" s="121"/>
      <c r="Y15" s="28"/>
      <c r="Z15" s="28"/>
      <c r="AA15" s="28"/>
      <c r="AB15" s="28"/>
      <c r="AC15" s="28"/>
      <c r="AD15" s="28"/>
      <c r="AE15" s="28"/>
      <c r="AF15" s="28"/>
      <c r="AG15" s="28"/>
      <c r="AH15" s="28"/>
      <c r="AI15" s="28"/>
      <c r="AJ15" s="28"/>
      <c r="AK15" s="28"/>
    </row>
    <row r="16" spans="1:37" ht="21.75" customHeight="1" thickBot="1">
      <c r="A16" s="326" t="s">
        <v>52</v>
      </c>
      <c r="B16" s="550"/>
      <c r="C16" s="551"/>
      <c r="D16" s="555"/>
      <c r="E16" s="556"/>
      <c r="F16" s="556"/>
      <c r="G16" s="556"/>
      <c r="H16" s="557"/>
      <c r="I16" s="126" t="s">
        <v>18</v>
      </c>
      <c r="J16" s="281">
        <f>IF((COUNTIF(C18:C41,"○"))=0,"",COUNTIF(C18:C41,"○"))</f>
      </c>
      <c r="K16" s="126" t="s">
        <v>44</v>
      </c>
      <c r="L16" s="282">
        <f>IF(F18="","",COUNTA(F18,F20,F22,F24,F26,F28,F30,F32,F34,F36,F38,F40)+'春_ダブルス②'!H1)</f>
      </c>
      <c r="M16" s="563" t="s">
        <v>6</v>
      </c>
      <c r="N16" s="564"/>
      <c r="O16" s="608"/>
      <c r="P16" s="609"/>
      <c r="Q16" s="609"/>
      <c r="R16" s="610"/>
      <c r="S16" s="37"/>
      <c r="T16" s="37"/>
      <c r="U16" s="64"/>
      <c r="V16" s="65" t="s">
        <v>22</v>
      </c>
      <c r="W16" s="66" t="s">
        <v>23</v>
      </c>
      <c r="X16" s="67" t="s">
        <v>283</v>
      </c>
      <c r="Y16" s="28"/>
      <c r="Z16" s="28"/>
      <c r="AA16" s="28"/>
      <c r="AB16" s="28"/>
      <c r="AC16" s="28"/>
      <c r="AD16" s="28"/>
      <c r="AE16" s="28"/>
      <c r="AF16" s="28"/>
      <c r="AG16" s="28"/>
      <c r="AH16" s="28"/>
      <c r="AI16" s="28"/>
      <c r="AJ16" s="28"/>
      <c r="AK16" s="28"/>
    </row>
    <row r="17" spans="1:37" ht="23.25" customHeight="1" thickBot="1">
      <c r="A17" s="326" t="s">
        <v>288</v>
      </c>
      <c r="B17" s="533" t="s">
        <v>17</v>
      </c>
      <c r="C17" s="291"/>
      <c r="D17" s="292" t="s">
        <v>7</v>
      </c>
      <c r="E17" s="292"/>
      <c r="F17" s="287" t="s">
        <v>142</v>
      </c>
      <c r="G17" s="26" t="s">
        <v>54</v>
      </c>
      <c r="H17" s="27" t="s">
        <v>55</v>
      </c>
      <c r="I17" s="571" t="s">
        <v>173</v>
      </c>
      <c r="J17" s="572"/>
      <c r="K17" s="573"/>
      <c r="L17" s="288" t="s">
        <v>9</v>
      </c>
      <c r="M17" s="274" t="s">
        <v>2</v>
      </c>
      <c r="N17" s="295" t="s">
        <v>224</v>
      </c>
      <c r="O17" s="290" t="s">
        <v>2</v>
      </c>
      <c r="P17" s="294" t="s">
        <v>225</v>
      </c>
      <c r="Q17" s="906" t="s">
        <v>280</v>
      </c>
      <c r="R17" s="907"/>
      <c r="S17" s="37"/>
      <c r="T17" s="71" t="s">
        <v>61</v>
      </c>
      <c r="U17" s="60" t="s">
        <v>25</v>
      </c>
      <c r="V17" s="296" t="s">
        <v>228</v>
      </c>
      <c r="W17" s="62" t="s">
        <v>229</v>
      </c>
      <c r="X17" s="397" t="s">
        <v>314</v>
      </c>
      <c r="Y17" s="28"/>
      <c r="Z17" s="28"/>
      <c r="AA17" s="28"/>
      <c r="AB17" s="28"/>
      <c r="AC17" s="28"/>
      <c r="AD17" s="28"/>
      <c r="AE17" s="28"/>
      <c r="AF17" s="28"/>
      <c r="AG17" s="28"/>
      <c r="AH17" s="28"/>
      <c r="AI17" s="28"/>
      <c r="AJ17" s="28"/>
      <c r="AK17" s="28"/>
    </row>
    <row r="18" spans="1:37" ht="18.75" customHeight="1">
      <c r="A18" s="326" t="s">
        <v>289</v>
      </c>
      <c r="B18" s="534"/>
      <c r="C18" s="660"/>
      <c r="D18" s="661">
        <v>1</v>
      </c>
      <c r="E18" s="24" t="s">
        <v>32</v>
      </c>
      <c r="F18" s="176"/>
      <c r="G18" s="227">
        <f>IF(F18="","",VLOOKUP($F18,'選手一覧'!$A$1:$L$100,2,FALSE))</f>
      </c>
      <c r="H18" s="277">
        <f>IF(F18="","",VLOOKUP($F18,'選手一覧'!$A$1:$L$100,3,FALSE))</f>
      </c>
      <c r="I18" s="662">
        <f>IF($F18="","",VLOOKUP($F18,'選手一覧'!$A$1:$L$100,7,FALSE))</f>
      </c>
      <c r="J18" s="663">
        <f>IF($F18="","",VLOOKUP($F18,'選手一覧'!$A$1:$L$100,3,FALSE))</f>
      </c>
      <c r="K18" s="664">
        <f>IF($F18="","",VLOOKUP($F18,'選手一覧'!$A$1:$L$100,3,FALSE))</f>
      </c>
      <c r="L18" s="278">
        <f>IF(F18="","",VLOOKUP((DATEDIF(I18,DATE($N$14,4,1),"Y")),'年齢対応表'!$A$1:$B$3,2,FALSE))</f>
      </c>
      <c r="M18" s="665"/>
      <c r="N18" s="279"/>
      <c r="O18" s="666"/>
      <c r="P18" s="280"/>
      <c r="Q18" s="655"/>
      <c r="R18" s="656"/>
      <c r="S18" s="37"/>
      <c r="T18" s="37"/>
      <c r="U18" s="121"/>
      <c r="V18" s="396" t="s">
        <v>281</v>
      </c>
      <c r="W18" s="121"/>
      <c r="X18" s="396" t="s">
        <v>282</v>
      </c>
      <c r="Y18" s="28"/>
      <c r="Z18" s="28"/>
      <c r="AA18" s="28"/>
      <c r="AB18" s="28"/>
      <c r="AC18" s="28"/>
      <c r="AD18" s="28"/>
      <c r="AE18" s="28"/>
      <c r="AF18" s="28"/>
      <c r="AG18" s="28"/>
      <c r="AH18" s="28"/>
      <c r="AI18" s="28"/>
      <c r="AJ18" s="28"/>
      <c r="AK18" s="28"/>
    </row>
    <row r="19" spans="1:37" ht="18.75" customHeight="1">
      <c r="A19" s="326" t="s">
        <v>293</v>
      </c>
      <c r="B19" s="534"/>
      <c r="C19" s="625"/>
      <c r="D19" s="626"/>
      <c r="E19" s="25" t="s">
        <v>34</v>
      </c>
      <c r="F19" s="177"/>
      <c r="G19" s="261">
        <f>IF(F19="","",VLOOKUP($F19,'選手一覧'!$A$1:$L$100,2,FALSE))</f>
      </c>
      <c r="H19" s="262">
        <f>IF(F19="","",VLOOKUP($F19,'選手一覧'!$A$1:$L$100,3,FALSE))</f>
      </c>
      <c r="I19" s="643">
        <f>IF($F19="","",VLOOKUP($F19,'選手一覧'!$A$1:$L$100,7,FALSE))</f>
      </c>
      <c r="J19" s="644">
        <f>IF($F19="","",VLOOKUP($F19,'選手一覧'!$A$1:$L$100,3,FALSE))</f>
      </c>
      <c r="K19" s="645">
        <f>IF($F19="","",VLOOKUP($F19,'選手一覧'!$A$1:$L$100,3,FALSE))</f>
      </c>
      <c r="L19" s="263">
        <f>IF(F19="","",VLOOKUP((DATEDIF(I19,DATE($N$14,4,1),"Y")),'年齢対応表'!$A$1:$B$3,2,FALSE))</f>
      </c>
      <c r="M19" s="638"/>
      <c r="N19" s="22"/>
      <c r="O19" s="640"/>
      <c r="P19" s="23"/>
      <c r="Q19" s="908"/>
      <c r="R19" s="909"/>
      <c r="S19" s="34" t="s">
        <v>46</v>
      </c>
      <c r="T19" s="35" t="s">
        <v>53</v>
      </c>
      <c r="U19" s="28"/>
      <c r="V19" s="28"/>
      <c r="W19" s="28"/>
      <c r="X19" s="28"/>
      <c r="Y19" s="28"/>
      <c r="Z19" s="28"/>
      <c r="AA19" s="28"/>
      <c r="AB19" s="28"/>
      <c r="AC19" s="28"/>
      <c r="AD19" s="28"/>
      <c r="AE19" s="28"/>
      <c r="AF19" s="28"/>
      <c r="AG19" s="28"/>
      <c r="AH19" s="28"/>
      <c r="AI19" s="28"/>
      <c r="AJ19" s="28"/>
      <c r="AK19" s="28"/>
    </row>
    <row r="20" spans="2:37" ht="18.75" customHeight="1">
      <c r="B20" s="534"/>
      <c r="C20" s="613"/>
      <c r="D20" s="615">
        <v>2</v>
      </c>
      <c r="E20" s="44" t="s">
        <v>32</v>
      </c>
      <c r="F20" s="178"/>
      <c r="G20" s="216">
        <f>IF(F20="","",VLOOKUP($F20,'選手一覧'!$A$1:$L$100,2,FALSE))</f>
      </c>
      <c r="H20" s="217">
        <f>IF(F20="","",VLOOKUP($F20,'選手一覧'!$A$1:$L$100,3,FALSE))</f>
      </c>
      <c r="I20" s="617">
        <f>IF($F20="","",VLOOKUP($F20,'選手一覧'!$A$1:$L$100,7,FALSE))</f>
      </c>
      <c r="J20" s="618">
        <f>IF($F20="","",VLOOKUP($F20,'選手一覧'!$A$1:$L$100,3,FALSE))</f>
      </c>
      <c r="K20" s="619">
        <f>IF($F20="","",VLOOKUP($F20,'選手一覧'!$A$1:$L$100,3,FALSE))</f>
      </c>
      <c r="L20" s="191">
        <f>IF(F20="","",VLOOKUP((DATEDIF(I20,DATE($N$14,4,1),"Y")),'年齢対応表'!$A$1:$B$3,2,FALSE))</f>
      </c>
      <c r="M20" s="620"/>
      <c r="N20" s="39"/>
      <c r="O20" s="622"/>
      <c r="P20" s="40"/>
      <c r="Q20" s="910"/>
      <c r="R20" s="911"/>
      <c r="S20" s="37"/>
      <c r="T20" s="37"/>
      <c r="U20" s="28"/>
      <c r="V20" s="28"/>
      <c r="W20" s="28"/>
      <c r="X20" s="28"/>
      <c r="Y20" s="28"/>
      <c r="Z20" s="28"/>
      <c r="AA20" s="28"/>
      <c r="AB20" s="28"/>
      <c r="AC20" s="28"/>
      <c r="AD20" s="28"/>
      <c r="AE20" s="28"/>
      <c r="AF20" s="28"/>
      <c r="AG20" s="28"/>
      <c r="AH20" s="28"/>
      <c r="AI20" s="28"/>
      <c r="AJ20" s="28"/>
      <c r="AK20" s="28"/>
    </row>
    <row r="21" spans="2:37" ht="18.75" customHeight="1">
      <c r="B21" s="534"/>
      <c r="C21" s="648"/>
      <c r="D21" s="649"/>
      <c r="E21" s="45" t="s">
        <v>34</v>
      </c>
      <c r="F21" s="179"/>
      <c r="G21" s="264">
        <f>IF(F21="","",VLOOKUP($F21,'選手一覧'!$A$1:$L$100,2,FALSE))</f>
      </c>
      <c r="H21" s="265">
        <f>IF(F21="","",VLOOKUP($F21,'選手一覧'!$A$1:$L$100,3,FALSE))</f>
      </c>
      <c r="I21" s="650">
        <f>IF($F21="","",VLOOKUP($F21,'選手一覧'!$A$1:$L$100,7,FALSE))</f>
      </c>
      <c r="J21" s="651">
        <f>IF($F21="","",VLOOKUP($F21,'選手一覧'!$A$1:$L$100,3,FALSE))</f>
      </c>
      <c r="K21" s="652">
        <f>IF($F21="","",VLOOKUP($F21,'選手一覧'!$A$1:$L$100,3,FALSE))</f>
      </c>
      <c r="L21" s="266">
        <f>IF(F21="","",VLOOKUP((DATEDIF(I21,DATE($N$14,4,1),"Y")),'年齢対応表'!$A$1:$B$3,2,FALSE))</f>
      </c>
      <c r="M21" s="620"/>
      <c r="N21" s="42"/>
      <c r="O21" s="622"/>
      <c r="P21" s="43"/>
      <c r="Q21" s="912"/>
      <c r="R21" s="913"/>
      <c r="S21" s="37"/>
      <c r="T21" s="37"/>
      <c r="U21" s="28"/>
      <c r="V21" s="28"/>
      <c r="W21" s="28"/>
      <c r="X21" s="28"/>
      <c r="Y21" s="28"/>
      <c r="Z21" s="28"/>
      <c r="AA21" s="28"/>
      <c r="AB21" s="28"/>
      <c r="AC21" s="28"/>
      <c r="AD21" s="28"/>
      <c r="AE21" s="28"/>
      <c r="AF21" s="28"/>
      <c r="AG21" s="28"/>
      <c r="AH21" s="28"/>
      <c r="AI21" s="28"/>
      <c r="AJ21" s="28"/>
      <c r="AK21" s="28"/>
    </row>
    <row r="22" spans="2:37" ht="18.75" customHeight="1">
      <c r="B22" s="534"/>
      <c r="C22" s="624"/>
      <c r="D22" s="626">
        <v>3</v>
      </c>
      <c r="E22" s="18" t="s">
        <v>32</v>
      </c>
      <c r="F22" s="172"/>
      <c r="G22" s="214">
        <f>IF(F22="","",VLOOKUP($F22,'選手一覧'!$A$1:$L$100,2,FALSE))</f>
      </c>
      <c r="H22" s="215">
        <f>IF(F22="","",VLOOKUP($F22,'選手一覧'!$A$1:$L$100,3,FALSE))</f>
      </c>
      <c r="I22" s="634">
        <f>IF($F22="","",VLOOKUP($F22,'選手一覧'!$A$1:$L$100,7,FALSE))</f>
      </c>
      <c r="J22" s="635">
        <f>IF($F22="","",VLOOKUP($F22,'選手一覧'!$A$1:$L$100,3,FALSE))</f>
      </c>
      <c r="K22" s="636">
        <f>IF($F22="","",VLOOKUP($F22,'選手一覧'!$A$1:$L$100,3,FALSE))</f>
      </c>
      <c r="L22" s="190">
        <f>IF(F22="","",VLOOKUP((DATEDIF(I22,DATE($N$14,4,1),"Y")),'年齢対応表'!$A$1:$B$3,2,FALSE))</f>
      </c>
      <c r="M22" s="637"/>
      <c r="N22" s="19"/>
      <c r="O22" s="639"/>
      <c r="P22" s="20"/>
      <c r="Q22" s="914"/>
      <c r="R22" s="915"/>
      <c r="S22" s="37"/>
      <c r="T22" s="37"/>
      <c r="U22" s="28"/>
      <c r="V22" s="28"/>
      <c r="W22" s="28"/>
      <c r="X22" s="28"/>
      <c r="Y22" s="28"/>
      <c r="Z22" s="28"/>
      <c r="AA22" s="28"/>
      <c r="AB22" s="28"/>
      <c r="AC22" s="28"/>
      <c r="AD22" s="28"/>
      <c r="AE22" s="28"/>
      <c r="AF22" s="28"/>
      <c r="AG22" s="28"/>
      <c r="AH22" s="28"/>
      <c r="AI22" s="28"/>
      <c r="AJ22" s="28"/>
      <c r="AK22" s="28"/>
    </row>
    <row r="23" spans="1:37" ht="18.75" customHeight="1">
      <c r="A23" s="326" t="s">
        <v>47</v>
      </c>
      <c r="B23" s="534"/>
      <c r="C23" s="625"/>
      <c r="D23" s="626"/>
      <c r="E23" s="25" t="s">
        <v>34</v>
      </c>
      <c r="F23" s="177"/>
      <c r="G23" s="261">
        <f>IF(F23="","",VLOOKUP($F23,'選手一覧'!$A$1:$L$100,2,FALSE))</f>
      </c>
      <c r="H23" s="262">
        <f>IF(F23="","",VLOOKUP($F23,'選手一覧'!$A$1:$L$100,3,FALSE))</f>
      </c>
      <c r="I23" s="643">
        <f>IF($F23="","",VLOOKUP($F23,'選手一覧'!$A$1:$L$100,7,FALSE))</f>
      </c>
      <c r="J23" s="644">
        <f>IF($F23="","",VLOOKUP($F23,'選手一覧'!$A$1:$L$100,3,FALSE))</f>
      </c>
      <c r="K23" s="645">
        <f>IF($F23="","",VLOOKUP($F23,'選手一覧'!$A$1:$L$100,3,FALSE))</f>
      </c>
      <c r="L23" s="263">
        <f>IF(F23="","",VLOOKUP((DATEDIF(I23,DATE($N$14,4,1),"Y")),'年齢対応表'!$A$1:$B$3,2,FALSE))</f>
      </c>
      <c r="M23" s="638"/>
      <c r="N23" s="22"/>
      <c r="O23" s="640"/>
      <c r="P23" s="23"/>
      <c r="Q23" s="908"/>
      <c r="R23" s="909"/>
      <c r="S23" s="37"/>
      <c r="T23" s="37"/>
      <c r="U23" s="28"/>
      <c r="V23" s="28"/>
      <c r="W23" s="28"/>
      <c r="X23" s="28"/>
      <c r="Y23" s="28"/>
      <c r="Z23" s="28"/>
      <c r="AA23" s="28"/>
      <c r="AB23" s="28"/>
      <c r="AC23" s="28"/>
      <c r="AD23" s="28"/>
      <c r="AE23" s="28"/>
      <c r="AF23" s="28"/>
      <c r="AG23" s="28"/>
      <c r="AH23" s="28"/>
      <c r="AI23" s="28"/>
      <c r="AJ23" s="28"/>
      <c r="AK23" s="28"/>
    </row>
    <row r="24" spans="1:37" ht="18.75" customHeight="1">
      <c r="A24" s="326" t="s">
        <v>48</v>
      </c>
      <c r="B24" s="534"/>
      <c r="C24" s="613"/>
      <c r="D24" s="615">
        <v>4</v>
      </c>
      <c r="E24" s="44" t="s">
        <v>32</v>
      </c>
      <c r="F24" s="178"/>
      <c r="G24" s="216">
        <f>IF(F24="","",VLOOKUP($F24,'選手一覧'!$A$1:$L$100,2,FALSE))</f>
      </c>
      <c r="H24" s="217">
        <f>IF(F24="","",VLOOKUP($F24,'選手一覧'!$A$1:$L$100,3,FALSE))</f>
      </c>
      <c r="I24" s="617">
        <f>IF($F24="","",VLOOKUP($F24,'選手一覧'!$A$1:$L$100,7,FALSE))</f>
      </c>
      <c r="J24" s="618">
        <f>IF($F24="","",VLOOKUP($F24,'選手一覧'!$A$1:$L$100,3,FALSE))</f>
      </c>
      <c r="K24" s="619">
        <f>IF($F24="","",VLOOKUP($F24,'選手一覧'!$A$1:$L$100,3,FALSE))</f>
      </c>
      <c r="L24" s="191">
        <f>IF(F24="","",VLOOKUP((DATEDIF(I24,DATE($N$14,4,1),"Y")),'年齢対応表'!$A$1:$B$3,2,FALSE))</f>
      </c>
      <c r="M24" s="620"/>
      <c r="N24" s="39"/>
      <c r="O24" s="622"/>
      <c r="P24" s="40"/>
      <c r="Q24" s="910"/>
      <c r="R24" s="911"/>
      <c r="S24" s="37"/>
      <c r="T24" s="37"/>
      <c r="U24" s="28"/>
      <c r="V24" s="28"/>
      <c r="W24" s="28"/>
      <c r="X24" s="28"/>
      <c r="Y24" s="28"/>
      <c r="Z24" s="28"/>
      <c r="AA24" s="28"/>
      <c r="AB24" s="28"/>
      <c r="AC24" s="28"/>
      <c r="AD24" s="28"/>
      <c r="AE24" s="28"/>
      <c r="AF24" s="28"/>
      <c r="AG24" s="28"/>
      <c r="AH24" s="28"/>
      <c r="AI24" s="28"/>
      <c r="AJ24" s="28"/>
      <c r="AK24" s="28"/>
    </row>
    <row r="25" spans="1:37" ht="18.75" customHeight="1">
      <c r="A25" s="326" t="s">
        <v>49</v>
      </c>
      <c r="B25" s="534"/>
      <c r="C25" s="648"/>
      <c r="D25" s="649"/>
      <c r="E25" s="45" t="s">
        <v>34</v>
      </c>
      <c r="F25" s="179"/>
      <c r="G25" s="264">
        <f>IF(F25="","",VLOOKUP($F25,'選手一覧'!$A$1:$L$100,2,FALSE))</f>
      </c>
      <c r="H25" s="265">
        <f>IF(F25="","",VLOOKUP($F25,'選手一覧'!$A$1:$L$100,3,FALSE))</f>
      </c>
      <c r="I25" s="650">
        <f>IF($F25="","",VLOOKUP($F25,'選手一覧'!$A$1:$L$100,7,FALSE))</f>
      </c>
      <c r="J25" s="651">
        <f>IF($F25="","",VLOOKUP($F25,'選手一覧'!$A$1:$L$100,3,FALSE))</f>
      </c>
      <c r="K25" s="652">
        <f>IF($F25="","",VLOOKUP($F25,'選手一覧'!$A$1:$L$100,3,FALSE))</f>
      </c>
      <c r="L25" s="266">
        <f>IF(F25="","",VLOOKUP((DATEDIF(I25,DATE($N$14,4,1),"Y")),'年齢対応表'!$A$1:$B$3,2,FALSE))</f>
      </c>
      <c r="M25" s="620"/>
      <c r="N25" s="42"/>
      <c r="O25" s="622"/>
      <c r="P25" s="43"/>
      <c r="Q25" s="912"/>
      <c r="R25" s="913"/>
      <c r="S25" s="37"/>
      <c r="T25" s="37"/>
      <c r="U25" s="28"/>
      <c r="V25" s="28"/>
      <c r="W25" s="28"/>
      <c r="X25" s="28"/>
      <c r="Y25" s="28"/>
      <c r="Z25" s="28"/>
      <c r="AA25" s="28"/>
      <c r="AB25" s="28"/>
      <c r="AC25" s="28"/>
      <c r="AD25" s="28"/>
      <c r="AE25" s="28"/>
      <c r="AF25" s="28"/>
      <c r="AG25" s="28"/>
      <c r="AH25" s="28"/>
      <c r="AI25" s="28"/>
      <c r="AJ25" s="28"/>
      <c r="AK25" s="28"/>
    </row>
    <row r="26" spans="1:37" ht="18.75" customHeight="1">
      <c r="A26" s="326" t="s">
        <v>50</v>
      </c>
      <c r="B26" s="534"/>
      <c r="C26" s="624"/>
      <c r="D26" s="626">
        <v>5</v>
      </c>
      <c r="E26" s="18" t="s">
        <v>32</v>
      </c>
      <c r="F26" s="172"/>
      <c r="G26" s="214">
        <f>IF(F26="","",VLOOKUP($F26,'選手一覧'!$A$1:$L$100,2,FALSE))</f>
      </c>
      <c r="H26" s="215">
        <f>IF(F26="","",VLOOKUP($F26,'選手一覧'!$A$1:$L$100,3,FALSE))</f>
      </c>
      <c r="I26" s="634">
        <f>IF($F26="","",VLOOKUP($F26,'選手一覧'!$A$1:$L$100,7,FALSE))</f>
      </c>
      <c r="J26" s="635">
        <f>IF($F26="","",VLOOKUP($F26,'選手一覧'!$A$1:$L$100,3,FALSE))</f>
      </c>
      <c r="K26" s="636">
        <f>IF($F26="","",VLOOKUP($F26,'選手一覧'!$A$1:$L$100,3,FALSE))</f>
      </c>
      <c r="L26" s="190">
        <f>IF(F26="","",VLOOKUP((DATEDIF(I26,DATE($N$14,4,1),"Y")),'年齢対応表'!$A$1:$B$3,2,FALSE))</f>
      </c>
      <c r="M26" s="637"/>
      <c r="N26" s="19"/>
      <c r="O26" s="639"/>
      <c r="P26" s="20"/>
      <c r="Q26" s="914"/>
      <c r="R26" s="915"/>
      <c r="S26" s="37"/>
      <c r="T26" s="37"/>
      <c r="U26" s="28"/>
      <c r="V26" s="28"/>
      <c r="W26" s="28"/>
      <c r="X26" s="28"/>
      <c r="Y26" s="28"/>
      <c r="Z26" s="28"/>
      <c r="AA26" s="28"/>
      <c r="AB26" s="28"/>
      <c r="AC26" s="28"/>
      <c r="AD26" s="28"/>
      <c r="AE26" s="28"/>
      <c r="AF26" s="28"/>
      <c r="AG26" s="28"/>
      <c r="AH26" s="28"/>
      <c r="AI26" s="28"/>
      <c r="AJ26" s="28"/>
      <c r="AK26" s="28"/>
    </row>
    <row r="27" spans="1:37" ht="18.75" customHeight="1">
      <c r="A27" s="326" t="s">
        <v>51</v>
      </c>
      <c r="B27" s="534"/>
      <c r="C27" s="625"/>
      <c r="D27" s="626"/>
      <c r="E27" s="25" t="s">
        <v>34</v>
      </c>
      <c r="F27" s="177"/>
      <c r="G27" s="261">
        <f>IF(F27="","",VLOOKUP($F27,'選手一覧'!$A$1:$L$100,2,FALSE))</f>
      </c>
      <c r="H27" s="262">
        <f>IF(F27="","",VLOOKUP($F27,'選手一覧'!$A$1:$L$100,3,FALSE))</f>
      </c>
      <c r="I27" s="643">
        <f>IF($F27="","",VLOOKUP($F27,'選手一覧'!$A$1:$L$100,7,FALSE))</f>
      </c>
      <c r="J27" s="644">
        <f>IF($F27="","",VLOOKUP($F27,'選手一覧'!$A$1:$L$100,3,FALSE))</f>
      </c>
      <c r="K27" s="645">
        <f>IF($F27="","",VLOOKUP($F27,'選手一覧'!$A$1:$L$100,3,FALSE))</f>
      </c>
      <c r="L27" s="263">
        <f>IF(F27="","",VLOOKUP((DATEDIF(I27,DATE($N$14,4,1),"Y")),'年齢対応表'!$A$1:$B$3,2,FALSE))</f>
      </c>
      <c r="M27" s="638"/>
      <c r="N27" s="22"/>
      <c r="O27" s="640"/>
      <c r="P27" s="23"/>
      <c r="Q27" s="908"/>
      <c r="R27" s="909"/>
      <c r="S27" s="37"/>
      <c r="T27" s="37"/>
      <c r="U27" s="28"/>
      <c r="V27" s="28"/>
      <c r="W27" s="28"/>
      <c r="X27" s="28"/>
      <c r="Y27" s="28"/>
      <c r="Z27" s="28"/>
      <c r="AA27" s="28"/>
      <c r="AB27" s="28"/>
      <c r="AC27" s="28"/>
      <c r="AD27" s="28"/>
      <c r="AE27" s="28"/>
      <c r="AF27" s="28"/>
      <c r="AG27" s="28"/>
      <c r="AH27" s="28"/>
      <c r="AI27" s="28"/>
      <c r="AJ27" s="28"/>
      <c r="AK27" s="28"/>
    </row>
    <row r="28" spans="1:37" ht="18.75" customHeight="1">
      <c r="A28" s="326" t="s">
        <v>52</v>
      </c>
      <c r="B28" s="534"/>
      <c r="C28" s="613"/>
      <c r="D28" s="615">
        <v>6</v>
      </c>
      <c r="E28" s="44" t="s">
        <v>32</v>
      </c>
      <c r="F28" s="178"/>
      <c r="G28" s="216">
        <f>IF(F28="","",VLOOKUP($F28,'選手一覧'!$A$1:$L$100,2,FALSE))</f>
      </c>
      <c r="H28" s="217">
        <f>IF(F28="","",VLOOKUP($F28,'選手一覧'!$A$1:$L$100,3,FALSE))</f>
      </c>
      <c r="I28" s="617">
        <f>IF($F28="","",VLOOKUP($F28,'選手一覧'!$A$1:$L$100,7,FALSE))</f>
      </c>
      <c r="J28" s="618">
        <f>IF($F28="","",VLOOKUP($F28,'選手一覧'!$A$1:$L$100,3,FALSE))</f>
      </c>
      <c r="K28" s="619">
        <f>IF($F28="","",VLOOKUP($F28,'選手一覧'!$A$1:$L$100,3,FALSE))</f>
      </c>
      <c r="L28" s="191">
        <f>IF(F28="","",VLOOKUP((DATEDIF(I28,DATE($N$14,4,1),"Y")),'年齢対応表'!$A$1:$B$3,2,FALSE))</f>
      </c>
      <c r="M28" s="620"/>
      <c r="N28" s="39"/>
      <c r="O28" s="622"/>
      <c r="P28" s="40"/>
      <c r="Q28" s="910"/>
      <c r="R28" s="911"/>
      <c r="S28" s="37"/>
      <c r="T28" s="37"/>
      <c r="U28" s="28"/>
      <c r="V28" s="28"/>
      <c r="W28" s="28"/>
      <c r="X28" s="28"/>
      <c r="Y28" s="28"/>
      <c r="Z28" s="28"/>
      <c r="AA28" s="28"/>
      <c r="AB28" s="28"/>
      <c r="AC28" s="28"/>
      <c r="AD28" s="28"/>
      <c r="AE28" s="28"/>
      <c r="AF28" s="28"/>
      <c r="AG28" s="28"/>
      <c r="AH28" s="28"/>
      <c r="AI28" s="28"/>
      <c r="AJ28" s="28"/>
      <c r="AK28" s="28"/>
    </row>
    <row r="29" spans="1:37" ht="18.75" customHeight="1">
      <c r="A29" s="326" t="s">
        <v>290</v>
      </c>
      <c r="B29" s="534"/>
      <c r="C29" s="648"/>
      <c r="D29" s="649"/>
      <c r="E29" s="45" t="s">
        <v>34</v>
      </c>
      <c r="F29" s="179"/>
      <c r="G29" s="264">
        <f>IF(F29="","",VLOOKUP($F29,'選手一覧'!$A$1:$L$100,2,FALSE))</f>
      </c>
      <c r="H29" s="265">
        <f>IF(F29="","",VLOOKUP($F29,'選手一覧'!$A$1:$L$100,3,FALSE))</f>
      </c>
      <c r="I29" s="650">
        <f>IF($F29="","",VLOOKUP($F29,'選手一覧'!$A$1:$L$100,7,FALSE))</f>
      </c>
      <c r="J29" s="651">
        <f>IF($F29="","",VLOOKUP($F29,'選手一覧'!$A$1:$L$100,3,FALSE))</f>
      </c>
      <c r="K29" s="652">
        <f>IF($F29="","",VLOOKUP($F29,'選手一覧'!$A$1:$L$100,3,FALSE))</f>
      </c>
      <c r="L29" s="266">
        <f>IF(F29="","",VLOOKUP((DATEDIF(I29,DATE($N$14,4,1),"Y")),'年齢対応表'!$A$1:$B$3,2,FALSE))</f>
      </c>
      <c r="M29" s="620"/>
      <c r="N29" s="42"/>
      <c r="O29" s="622"/>
      <c r="P29" s="43"/>
      <c r="Q29" s="912"/>
      <c r="R29" s="913"/>
      <c r="S29" s="37"/>
      <c r="T29" s="37"/>
      <c r="U29" s="28"/>
      <c r="V29" s="28"/>
      <c r="W29" s="28"/>
      <c r="X29" s="28"/>
      <c r="Y29" s="28"/>
      <c r="Z29" s="28"/>
      <c r="AA29" s="28"/>
      <c r="AB29" s="28"/>
      <c r="AC29" s="28"/>
      <c r="AD29" s="28"/>
      <c r="AE29" s="28"/>
      <c r="AF29" s="28"/>
      <c r="AG29" s="28"/>
      <c r="AH29" s="28"/>
      <c r="AI29" s="28"/>
      <c r="AJ29" s="28"/>
      <c r="AK29" s="28"/>
    </row>
    <row r="30" spans="1:37" ht="18.75" customHeight="1">
      <c r="A30" s="326" t="s">
        <v>291</v>
      </c>
      <c r="B30" s="534"/>
      <c r="C30" s="624"/>
      <c r="D30" s="626">
        <v>7</v>
      </c>
      <c r="E30" s="18" t="s">
        <v>32</v>
      </c>
      <c r="F30" s="172"/>
      <c r="G30" s="214">
        <f>IF(F30="","",VLOOKUP($F30,'選手一覧'!$A$1:$L$100,2,FALSE))</f>
      </c>
      <c r="H30" s="215">
        <f>IF(F30="","",VLOOKUP($F30,'選手一覧'!$A$1:$L$100,3,FALSE))</f>
      </c>
      <c r="I30" s="634">
        <f>IF($F30="","",VLOOKUP($F30,'選手一覧'!$A$1:$L$100,7,FALSE))</f>
      </c>
      <c r="J30" s="635">
        <f>IF($F30="","",VLOOKUP($F30,'選手一覧'!$A$1:$L$100,3,FALSE))</f>
      </c>
      <c r="K30" s="636">
        <f>IF($F30="","",VLOOKUP($F30,'選手一覧'!$A$1:$L$100,3,FALSE))</f>
      </c>
      <c r="L30" s="190">
        <f>IF(F30="","",VLOOKUP((DATEDIF(I30,DATE($N$14,4,1),"Y")),'年齢対応表'!$A$1:$B$3,2,FALSE))</f>
      </c>
      <c r="M30" s="637"/>
      <c r="N30" s="19"/>
      <c r="O30" s="639"/>
      <c r="P30" s="20"/>
      <c r="Q30" s="914"/>
      <c r="R30" s="915"/>
      <c r="S30" s="37"/>
      <c r="T30" s="37"/>
      <c r="U30" s="28"/>
      <c r="V30" s="28"/>
      <c r="W30" s="28"/>
      <c r="X30" s="28"/>
      <c r="Y30" s="28"/>
      <c r="Z30" s="28"/>
      <c r="AA30" s="28"/>
      <c r="AB30" s="28"/>
      <c r="AC30" s="28"/>
      <c r="AD30" s="28"/>
      <c r="AE30" s="28"/>
      <c r="AF30" s="28"/>
      <c r="AG30" s="28"/>
      <c r="AH30" s="28"/>
      <c r="AI30" s="28"/>
      <c r="AJ30" s="28"/>
      <c r="AK30" s="28"/>
    </row>
    <row r="31" spans="1:37" ht="18.75" customHeight="1">
      <c r="A31" s="326" t="s">
        <v>292</v>
      </c>
      <c r="B31" s="534"/>
      <c r="C31" s="625"/>
      <c r="D31" s="626"/>
      <c r="E31" s="25" t="s">
        <v>34</v>
      </c>
      <c r="F31" s="177"/>
      <c r="G31" s="261">
        <f>IF(F31="","",VLOOKUP($F31,'選手一覧'!$A$1:$L$100,2,FALSE))</f>
      </c>
      <c r="H31" s="262">
        <f>IF(F31="","",VLOOKUP($F31,'選手一覧'!$A$1:$L$100,3,FALSE))</f>
      </c>
      <c r="I31" s="643">
        <f>IF($F31="","",VLOOKUP($F31,'選手一覧'!$A$1:$L$100,7,FALSE))</f>
      </c>
      <c r="J31" s="644">
        <f>IF($F31="","",VLOOKUP($F31,'選手一覧'!$A$1:$L$100,3,FALSE))</f>
      </c>
      <c r="K31" s="645">
        <f>IF($F31="","",VLOOKUP($F31,'選手一覧'!$A$1:$L$100,3,FALSE))</f>
      </c>
      <c r="L31" s="263">
        <f>IF(F31="","",VLOOKUP((DATEDIF(I31,DATE($N$14,4,1),"Y")),'年齢対応表'!$A$1:$B$3,2,FALSE))</f>
      </c>
      <c r="M31" s="638"/>
      <c r="N31" s="22"/>
      <c r="O31" s="640"/>
      <c r="P31" s="23"/>
      <c r="Q31" s="908"/>
      <c r="R31" s="909"/>
      <c r="S31" s="37"/>
      <c r="T31" s="37"/>
      <c r="U31" s="28"/>
      <c r="V31" s="28"/>
      <c r="W31" s="28"/>
      <c r="X31" s="28"/>
      <c r="Y31" s="28"/>
      <c r="Z31" s="28"/>
      <c r="AA31" s="28"/>
      <c r="AB31" s="28"/>
      <c r="AC31" s="28"/>
      <c r="AD31" s="28"/>
      <c r="AE31" s="28"/>
      <c r="AF31" s="28"/>
      <c r="AG31" s="28"/>
      <c r="AH31" s="28"/>
      <c r="AI31" s="28"/>
      <c r="AJ31" s="28"/>
      <c r="AK31" s="28"/>
    </row>
    <row r="32" spans="1:37" ht="18.75" customHeight="1">
      <c r="A32" s="326" t="s">
        <v>294</v>
      </c>
      <c r="B32" s="534"/>
      <c r="C32" s="613"/>
      <c r="D32" s="615">
        <v>8</v>
      </c>
      <c r="E32" s="44" t="s">
        <v>32</v>
      </c>
      <c r="F32" s="178"/>
      <c r="G32" s="216">
        <f>IF(F32="","",VLOOKUP($F32,'選手一覧'!$A$1:$L$100,2,FALSE))</f>
      </c>
      <c r="H32" s="217">
        <f>IF(F32="","",VLOOKUP($F32,'選手一覧'!$A$1:$L$100,3,FALSE))</f>
      </c>
      <c r="I32" s="617">
        <f>IF($F32="","",VLOOKUP($F32,'選手一覧'!$A$1:$L$100,7,FALSE))</f>
      </c>
      <c r="J32" s="618">
        <f>IF($F32="","",VLOOKUP($F32,'選手一覧'!$A$1:$L$100,3,FALSE))</f>
      </c>
      <c r="K32" s="619">
        <f>IF($F32="","",VLOOKUP($F32,'選手一覧'!$A$1:$L$100,3,FALSE))</f>
      </c>
      <c r="L32" s="191">
        <f>IF(F32="","",VLOOKUP((DATEDIF(I32,DATE($N$14,4,1),"Y")),'年齢対応表'!$A$1:$B$3,2,FALSE))</f>
      </c>
      <c r="M32" s="620"/>
      <c r="N32" s="39"/>
      <c r="O32" s="622"/>
      <c r="P32" s="40"/>
      <c r="Q32" s="910"/>
      <c r="R32" s="911"/>
      <c r="S32" s="37"/>
      <c r="T32" s="37"/>
      <c r="U32" s="28"/>
      <c r="V32" s="28"/>
      <c r="W32" s="28"/>
      <c r="X32" s="28"/>
      <c r="Y32" s="28"/>
      <c r="Z32" s="28"/>
      <c r="AA32" s="28"/>
      <c r="AB32" s="28"/>
      <c r="AC32" s="28"/>
      <c r="AD32" s="28"/>
      <c r="AE32" s="28"/>
      <c r="AF32" s="28"/>
      <c r="AG32" s="28"/>
      <c r="AH32" s="28"/>
      <c r="AI32" s="28"/>
      <c r="AJ32" s="28"/>
      <c r="AK32" s="28"/>
    </row>
    <row r="33" spans="1:37" ht="18.75" customHeight="1">
      <c r="A33" s="326" t="s">
        <v>295</v>
      </c>
      <c r="B33" s="534"/>
      <c r="C33" s="648"/>
      <c r="D33" s="649"/>
      <c r="E33" s="45" t="s">
        <v>34</v>
      </c>
      <c r="F33" s="179"/>
      <c r="G33" s="264">
        <f>IF(F33="","",VLOOKUP($F33,'選手一覧'!$A$1:$L$100,2,FALSE))</f>
      </c>
      <c r="H33" s="265">
        <f>IF(F33="","",VLOOKUP($F33,'選手一覧'!$A$1:$L$100,3,FALSE))</f>
      </c>
      <c r="I33" s="650">
        <f>IF($F33="","",VLOOKUP($F33,'選手一覧'!$A$1:$L$100,7,FALSE))</f>
      </c>
      <c r="J33" s="651">
        <f>IF($F33="","",VLOOKUP($F33,'選手一覧'!$A$1:$L$100,3,FALSE))</f>
      </c>
      <c r="K33" s="652">
        <f>IF($F33="","",VLOOKUP($F33,'選手一覧'!$A$1:$L$100,3,FALSE))</f>
      </c>
      <c r="L33" s="266">
        <f>IF(F33="","",VLOOKUP((DATEDIF(I33,DATE($N$14,4,1),"Y")),'年齢対応表'!$A$1:$B$3,2,FALSE))</f>
      </c>
      <c r="M33" s="620"/>
      <c r="N33" s="42"/>
      <c r="O33" s="622"/>
      <c r="P33" s="43"/>
      <c r="Q33" s="912"/>
      <c r="R33" s="913"/>
      <c r="S33" s="37"/>
      <c r="T33" s="37"/>
      <c r="U33" s="28"/>
      <c r="V33" s="28"/>
      <c r="W33" s="28"/>
      <c r="X33" s="28"/>
      <c r="Y33" s="28"/>
      <c r="Z33" s="28"/>
      <c r="AA33" s="28"/>
      <c r="AB33" s="28"/>
      <c r="AC33" s="28"/>
      <c r="AD33" s="28"/>
      <c r="AE33" s="28"/>
      <c r="AF33" s="28"/>
      <c r="AG33" s="28"/>
      <c r="AH33" s="28"/>
      <c r="AI33" s="28"/>
      <c r="AJ33" s="28"/>
      <c r="AK33" s="28"/>
    </row>
    <row r="34" spans="2:37" ht="18.75" customHeight="1">
      <c r="B34" s="534"/>
      <c r="C34" s="624"/>
      <c r="D34" s="626">
        <v>9</v>
      </c>
      <c r="E34" s="18" t="s">
        <v>32</v>
      </c>
      <c r="F34" s="172"/>
      <c r="G34" s="214">
        <f>IF(F34="","",VLOOKUP($F34,'選手一覧'!$A$1:$L$100,2,FALSE))</f>
      </c>
      <c r="H34" s="215">
        <f>IF(F34="","",VLOOKUP($F34,'選手一覧'!$A$1:$L$100,3,FALSE))</f>
      </c>
      <c r="I34" s="634">
        <f>IF($F34="","",VLOOKUP($F34,'選手一覧'!$A$1:$L$100,7,FALSE))</f>
      </c>
      <c r="J34" s="635">
        <f>IF($F34="","",VLOOKUP($F34,'選手一覧'!$A$1:$L$100,3,FALSE))</f>
      </c>
      <c r="K34" s="636">
        <f>IF($F34="","",VLOOKUP($F34,'選手一覧'!$A$1:$L$100,3,FALSE))</f>
      </c>
      <c r="L34" s="190">
        <f>IF(F34="","",VLOOKUP((DATEDIF(I34,DATE($N$14,4,1),"Y")),'年齢対応表'!$A$1:$B$3,2,FALSE))</f>
      </c>
      <c r="M34" s="637"/>
      <c r="N34" s="19"/>
      <c r="O34" s="639"/>
      <c r="P34" s="20"/>
      <c r="Q34" s="914"/>
      <c r="R34" s="915"/>
      <c r="S34" s="37"/>
      <c r="T34" s="37"/>
      <c r="U34" s="28"/>
      <c r="V34" s="28"/>
      <c r="W34" s="28"/>
      <c r="X34" s="28"/>
      <c r="Y34" s="28"/>
      <c r="Z34" s="28"/>
      <c r="AA34" s="28"/>
      <c r="AB34" s="28"/>
      <c r="AC34" s="28"/>
      <c r="AD34" s="28"/>
      <c r="AE34" s="28"/>
      <c r="AF34" s="28"/>
      <c r="AG34" s="28"/>
      <c r="AH34" s="28"/>
      <c r="AI34" s="28"/>
      <c r="AJ34" s="28"/>
      <c r="AK34" s="28"/>
    </row>
    <row r="35" spans="1:37" ht="18.75" customHeight="1">
      <c r="A35" s="326" t="s">
        <v>220</v>
      </c>
      <c r="B35" s="534"/>
      <c r="C35" s="625"/>
      <c r="D35" s="626"/>
      <c r="E35" s="25" t="s">
        <v>34</v>
      </c>
      <c r="F35" s="177"/>
      <c r="G35" s="261">
        <f>IF(F35="","",VLOOKUP($F35,'選手一覧'!$A$1:$L$100,2,FALSE))</f>
      </c>
      <c r="H35" s="262">
        <f>IF(F35="","",VLOOKUP($F35,'選手一覧'!$A$1:$L$100,3,FALSE))</f>
      </c>
      <c r="I35" s="643">
        <f>IF($F35="","",VLOOKUP($F35,'選手一覧'!$A$1:$L$100,7,FALSE))</f>
      </c>
      <c r="J35" s="644">
        <f>IF($F35="","",VLOOKUP($F35,'選手一覧'!$A$1:$L$100,3,FALSE))</f>
      </c>
      <c r="K35" s="645">
        <f>IF($F35="","",VLOOKUP($F35,'選手一覧'!$A$1:$L$100,3,FALSE))</f>
      </c>
      <c r="L35" s="263">
        <f>IF(F35="","",VLOOKUP((DATEDIF(I35,DATE($N$14,4,1),"Y")),'年齢対応表'!$A$1:$B$3,2,FALSE))</f>
      </c>
      <c r="M35" s="638"/>
      <c r="N35" s="22"/>
      <c r="O35" s="640"/>
      <c r="P35" s="23"/>
      <c r="Q35" s="908"/>
      <c r="R35" s="909"/>
      <c r="S35" s="37"/>
      <c r="T35" s="37"/>
      <c r="U35" s="28"/>
      <c r="V35" s="28"/>
      <c r="W35" s="28"/>
      <c r="X35" s="28"/>
      <c r="Y35" s="28"/>
      <c r="Z35" s="28"/>
      <c r="AA35" s="28"/>
      <c r="AB35" s="28"/>
      <c r="AC35" s="28"/>
      <c r="AD35" s="28"/>
      <c r="AE35" s="28"/>
      <c r="AF35" s="28"/>
      <c r="AG35" s="28"/>
      <c r="AH35" s="28"/>
      <c r="AI35" s="28"/>
      <c r="AJ35" s="28"/>
      <c r="AK35" s="28"/>
    </row>
    <row r="36" spans="1:37" ht="18.75" customHeight="1">
      <c r="A36" s="326" t="s">
        <v>221</v>
      </c>
      <c r="B36" s="534"/>
      <c r="C36" s="613"/>
      <c r="D36" s="615">
        <v>10</v>
      </c>
      <c r="E36" s="44" t="s">
        <v>32</v>
      </c>
      <c r="F36" s="178"/>
      <c r="G36" s="216">
        <f>IF(F36="","",VLOOKUP($F36,'選手一覧'!$A$1:$L$100,2,FALSE))</f>
      </c>
      <c r="H36" s="217">
        <f>IF(F36="","",VLOOKUP($F36,'選手一覧'!$A$1:$L$100,3,FALSE))</f>
      </c>
      <c r="I36" s="617">
        <f>IF($F36="","",VLOOKUP($F36,'選手一覧'!$A$1:$L$100,7,FALSE))</f>
      </c>
      <c r="J36" s="618">
        <f>IF($F36="","",VLOOKUP($F36,'選手一覧'!$A$1:$L$100,3,FALSE))</f>
      </c>
      <c r="K36" s="619">
        <f>IF($F36="","",VLOOKUP($F36,'選手一覧'!$A$1:$L$100,3,FALSE))</f>
      </c>
      <c r="L36" s="191">
        <f>IF(F36="","",VLOOKUP((DATEDIF(I36,DATE($N$14,4,1),"Y")),'年齢対応表'!$A$1:$B$3,2,FALSE))</f>
      </c>
      <c r="M36" s="620"/>
      <c r="N36" s="39"/>
      <c r="O36" s="622"/>
      <c r="P36" s="40"/>
      <c r="Q36" s="910"/>
      <c r="R36" s="911"/>
      <c r="S36" s="37"/>
      <c r="T36" s="37"/>
      <c r="U36" s="28"/>
      <c r="V36" s="28"/>
      <c r="W36" s="28"/>
      <c r="X36" s="28"/>
      <c r="Y36" s="28"/>
      <c r="Z36" s="28"/>
      <c r="AA36" s="28"/>
      <c r="AB36" s="28"/>
      <c r="AC36" s="28"/>
      <c r="AD36" s="28"/>
      <c r="AE36" s="28"/>
      <c r="AF36" s="28"/>
      <c r="AG36" s="28"/>
      <c r="AH36" s="28"/>
      <c r="AI36" s="28"/>
      <c r="AJ36" s="28"/>
      <c r="AK36" s="28"/>
    </row>
    <row r="37" spans="2:37" ht="18.75" customHeight="1">
      <c r="B37" s="534"/>
      <c r="C37" s="648"/>
      <c r="D37" s="649"/>
      <c r="E37" s="45" t="s">
        <v>34</v>
      </c>
      <c r="F37" s="179"/>
      <c r="G37" s="264">
        <f>IF(F37="","",VLOOKUP($F37,'選手一覧'!$A$1:$L$100,2,FALSE))</f>
      </c>
      <c r="H37" s="265">
        <f>IF(F37="","",VLOOKUP($F37,'選手一覧'!$A$1:$L$100,3,FALSE))</f>
      </c>
      <c r="I37" s="650">
        <f>IF($F37="","",VLOOKUP($F37,'選手一覧'!$A$1:$L$100,7,FALSE))</f>
      </c>
      <c r="J37" s="651">
        <f>IF($F37="","",VLOOKUP($F37,'選手一覧'!$A$1:$L$100,3,FALSE))</f>
      </c>
      <c r="K37" s="652">
        <f>IF($F37="","",VLOOKUP($F37,'選手一覧'!$A$1:$L$100,3,FALSE))</f>
      </c>
      <c r="L37" s="266">
        <f>IF(F37="","",VLOOKUP((DATEDIF(I37,DATE($N$14,4,1),"Y")),'年齢対応表'!$A$1:$B$3,2,FALSE))</f>
      </c>
      <c r="M37" s="620"/>
      <c r="N37" s="42"/>
      <c r="O37" s="622"/>
      <c r="P37" s="43"/>
      <c r="Q37" s="912"/>
      <c r="R37" s="913"/>
      <c r="S37" s="37"/>
      <c r="T37" s="37"/>
      <c r="U37" s="28"/>
      <c r="V37" s="28"/>
      <c r="W37" s="28"/>
      <c r="X37" s="28"/>
      <c r="Y37" s="28"/>
      <c r="Z37" s="28"/>
      <c r="AA37" s="28"/>
      <c r="AB37" s="28"/>
      <c r="AC37" s="28"/>
      <c r="AD37" s="28"/>
      <c r="AE37" s="28"/>
      <c r="AF37" s="28"/>
      <c r="AG37" s="28"/>
      <c r="AH37" s="28"/>
      <c r="AI37" s="28"/>
      <c r="AJ37" s="28"/>
      <c r="AK37" s="28"/>
    </row>
    <row r="38" spans="2:37" ht="18.75" customHeight="1">
      <c r="B38" s="534"/>
      <c r="C38" s="624"/>
      <c r="D38" s="626">
        <v>11</v>
      </c>
      <c r="E38" s="18" t="s">
        <v>32</v>
      </c>
      <c r="F38" s="172"/>
      <c r="G38" s="214">
        <f>IF(F38="","",VLOOKUP($F38,'選手一覧'!$A$1:$L$100,2,FALSE))</f>
      </c>
      <c r="H38" s="215">
        <f>IF(F38="","",VLOOKUP($F38,'選手一覧'!$A$1:$L$100,3,FALSE))</f>
      </c>
      <c r="I38" s="634">
        <f>IF($F38="","",VLOOKUP($F38,'選手一覧'!$A$1:$L$100,7,FALSE))</f>
      </c>
      <c r="J38" s="635">
        <f>IF($F38="","",VLOOKUP($F38,'選手一覧'!$A$1:$L$100,3,FALSE))</f>
      </c>
      <c r="K38" s="636">
        <f>IF($F38="","",VLOOKUP($F38,'選手一覧'!$A$1:$L$100,3,FALSE))</f>
      </c>
      <c r="L38" s="190">
        <f>IF(F38="","",VLOOKUP((DATEDIF(I38,DATE($N$14,4,1),"Y")),'年齢対応表'!$A$1:$B$3,2,FALSE))</f>
      </c>
      <c r="M38" s="637"/>
      <c r="N38" s="19"/>
      <c r="O38" s="639"/>
      <c r="P38" s="20"/>
      <c r="Q38" s="914"/>
      <c r="R38" s="915"/>
      <c r="S38" s="37"/>
      <c r="T38" s="37"/>
      <c r="U38" s="28"/>
      <c r="V38" s="28"/>
      <c r="W38" s="28"/>
      <c r="X38" s="28"/>
      <c r="Y38" s="28"/>
      <c r="Z38" s="28"/>
      <c r="AA38" s="28"/>
      <c r="AB38" s="28"/>
      <c r="AC38" s="28"/>
      <c r="AD38" s="28"/>
      <c r="AE38" s="28"/>
      <c r="AF38" s="28"/>
      <c r="AG38" s="28"/>
      <c r="AH38" s="28"/>
      <c r="AI38" s="28"/>
      <c r="AJ38" s="28"/>
      <c r="AK38" s="28"/>
    </row>
    <row r="39" spans="2:37" ht="18.75" customHeight="1">
      <c r="B39" s="534"/>
      <c r="C39" s="625"/>
      <c r="D39" s="626"/>
      <c r="E39" s="25" t="s">
        <v>34</v>
      </c>
      <c r="F39" s="177"/>
      <c r="G39" s="261">
        <f>IF(F39="","",VLOOKUP($F39,'選手一覧'!$A$1:$L$100,2,FALSE))</f>
      </c>
      <c r="H39" s="262">
        <f>IF(F39="","",VLOOKUP($F39,'選手一覧'!$A$1:$L$100,3,FALSE))</f>
      </c>
      <c r="I39" s="643">
        <f>IF($F39="","",VLOOKUP($F39,'選手一覧'!$A$1:$L$100,7,FALSE))</f>
      </c>
      <c r="J39" s="644">
        <f>IF($F39="","",VLOOKUP($F39,'選手一覧'!$A$1:$L$100,3,FALSE))</f>
      </c>
      <c r="K39" s="645">
        <f>IF($F39="","",VLOOKUP($F39,'選手一覧'!$A$1:$L$100,3,FALSE))</f>
      </c>
      <c r="L39" s="263">
        <f>IF(F39="","",VLOOKUP((DATEDIF(I39,DATE($N$14,4,1),"Y")),'年齢対応表'!$A$1:$B$3,2,FALSE))</f>
      </c>
      <c r="M39" s="638"/>
      <c r="N39" s="22"/>
      <c r="O39" s="640"/>
      <c r="P39" s="23"/>
      <c r="Q39" s="908"/>
      <c r="R39" s="909"/>
      <c r="S39" s="37"/>
      <c r="T39" s="37"/>
      <c r="U39" s="28"/>
      <c r="V39" s="28"/>
      <c r="W39" s="28"/>
      <c r="X39" s="28"/>
      <c r="Y39" s="28"/>
      <c r="Z39" s="28"/>
      <c r="AA39" s="28"/>
      <c r="AB39" s="28"/>
      <c r="AC39" s="28"/>
      <c r="AD39" s="28"/>
      <c r="AE39" s="28"/>
      <c r="AF39" s="28"/>
      <c r="AG39" s="28"/>
      <c r="AH39" s="28"/>
      <c r="AI39" s="28"/>
      <c r="AJ39" s="28"/>
      <c r="AK39" s="28"/>
    </row>
    <row r="40" spans="2:37" ht="18.75" customHeight="1">
      <c r="B40" s="534"/>
      <c r="C40" s="613"/>
      <c r="D40" s="615">
        <v>12</v>
      </c>
      <c r="E40" s="44" t="s">
        <v>32</v>
      </c>
      <c r="F40" s="178"/>
      <c r="G40" s="216">
        <f>IF(F40="","",VLOOKUP($F40,'選手一覧'!$A$1:$L$100,2,FALSE))</f>
      </c>
      <c r="H40" s="217">
        <f>IF(F40="","",VLOOKUP($F40,'選手一覧'!$A$1:$L$100,3,FALSE))</f>
      </c>
      <c r="I40" s="617">
        <f>IF($F40="","",VLOOKUP($F40,'選手一覧'!$A$1:$L$100,7,FALSE))</f>
      </c>
      <c r="J40" s="618">
        <f>IF($F40="","",VLOOKUP($F40,'選手一覧'!$A$1:$L$100,3,FALSE))</f>
      </c>
      <c r="K40" s="619">
        <f>IF($F40="","",VLOOKUP($F40,'選手一覧'!$A$1:$L$100,3,FALSE))</f>
      </c>
      <c r="L40" s="191">
        <f>IF(F40="","",VLOOKUP((DATEDIF(I40,DATE($N$14,4,1),"Y")),'年齢対応表'!$A$1:$B$3,2,FALSE))</f>
      </c>
      <c r="M40" s="620"/>
      <c r="N40" s="39"/>
      <c r="O40" s="622"/>
      <c r="P40" s="40"/>
      <c r="Q40" s="910"/>
      <c r="R40" s="911"/>
      <c r="S40" s="37"/>
      <c r="T40" s="37"/>
      <c r="U40" s="28"/>
      <c r="V40" s="28"/>
      <c r="W40" s="28"/>
      <c r="X40" s="28"/>
      <c r="Y40" s="28"/>
      <c r="Z40" s="28"/>
      <c r="AA40" s="28"/>
      <c r="AB40" s="28"/>
      <c r="AC40" s="28"/>
      <c r="AD40" s="28"/>
      <c r="AE40" s="28"/>
      <c r="AF40" s="28"/>
      <c r="AG40" s="28"/>
      <c r="AH40" s="28"/>
      <c r="AI40" s="28"/>
      <c r="AJ40" s="28"/>
      <c r="AK40" s="28"/>
    </row>
    <row r="41" spans="2:37" ht="18.75" customHeight="1" thickBot="1">
      <c r="B41" s="535"/>
      <c r="C41" s="614"/>
      <c r="D41" s="616"/>
      <c r="E41" s="46" t="s">
        <v>34</v>
      </c>
      <c r="F41" s="180"/>
      <c r="G41" s="267">
        <f>IF(F41="","",VLOOKUP($F41,'選手一覧'!$A$1:$L$100,2,FALSE))</f>
      </c>
      <c r="H41" s="268">
        <f>IF(F41="","",VLOOKUP($F41,'選手一覧'!$A$1:$L$100,3,FALSE))</f>
      </c>
      <c r="I41" s="629">
        <f>IF($F41="","",VLOOKUP($F41,'選手一覧'!$A$1:$L$100,7,FALSE))</f>
      </c>
      <c r="J41" s="630">
        <f>IF($F41="","",VLOOKUP($F41,'選手一覧'!$A$1:$L$100,3,FALSE))</f>
      </c>
      <c r="K41" s="631">
        <f>IF($F41="","",VLOOKUP($F41,'選手一覧'!$A$1:$L$100,3,FALSE))</f>
      </c>
      <c r="L41" s="269">
        <f>IF(F41="","",VLOOKUP((DATEDIF(I41,DATE($N$14,4,1),"Y")),'年齢対応表'!$A$1:$B$3,2,FALSE))</f>
      </c>
      <c r="M41" s="621"/>
      <c r="N41" s="47"/>
      <c r="O41" s="623"/>
      <c r="P41" s="48"/>
      <c r="Q41" s="916"/>
      <c r="R41" s="917"/>
      <c r="S41" s="37"/>
      <c r="T41" s="37"/>
      <c r="U41" s="28"/>
      <c r="V41" s="28"/>
      <c r="W41" s="28"/>
      <c r="X41" s="28"/>
      <c r="Y41" s="28"/>
      <c r="Z41" s="28"/>
      <c r="AA41" s="28"/>
      <c r="AB41" s="28"/>
      <c r="AC41" s="28"/>
      <c r="AD41" s="28"/>
      <c r="AE41" s="28"/>
      <c r="AF41" s="28"/>
      <c r="AG41" s="28"/>
      <c r="AH41" s="28"/>
      <c r="AI41" s="28"/>
      <c r="AJ41" s="28"/>
      <c r="AK41" s="28"/>
    </row>
    <row r="42" spans="4:37" ht="13.5">
      <c r="D42" s="1"/>
      <c r="E42" s="1"/>
      <c r="F42" s="1"/>
      <c r="G42" s="1"/>
      <c r="S42" s="28"/>
      <c r="T42" s="28"/>
      <c r="U42" s="28"/>
      <c r="V42" s="28"/>
      <c r="W42" s="28"/>
      <c r="X42" s="28"/>
      <c r="Y42" s="28"/>
      <c r="Z42" s="28"/>
      <c r="AA42" s="28"/>
      <c r="AB42" s="28"/>
      <c r="AC42" s="28"/>
      <c r="AD42" s="28"/>
      <c r="AE42" s="28"/>
      <c r="AF42" s="28"/>
      <c r="AG42" s="28"/>
      <c r="AH42" s="28"/>
      <c r="AI42" s="28"/>
      <c r="AJ42" s="28"/>
      <c r="AK42" s="28"/>
    </row>
    <row r="43" spans="2:37" ht="23.25" customHeight="1">
      <c r="B43" s="3" t="s">
        <v>10</v>
      </c>
      <c r="C43" s="3"/>
      <c r="E43" s="1"/>
      <c r="F43" s="1"/>
      <c r="G43" s="1"/>
      <c r="S43" s="28"/>
      <c r="T43" s="28"/>
      <c r="U43" s="28"/>
      <c r="V43" s="28"/>
      <c r="W43" s="28"/>
      <c r="X43" s="28"/>
      <c r="Y43" s="28"/>
      <c r="Z43" s="28"/>
      <c r="AA43" s="28"/>
      <c r="AB43" s="28"/>
      <c r="AC43" s="28"/>
      <c r="AD43" s="28"/>
      <c r="AE43" s="28"/>
      <c r="AF43" s="28"/>
      <c r="AG43" s="28"/>
      <c r="AH43" s="28"/>
      <c r="AI43" s="28"/>
      <c r="AJ43" s="28"/>
      <c r="AK43" s="28"/>
    </row>
    <row r="44" spans="4:37" ht="27" customHeight="1">
      <c r="D44" s="70" t="s">
        <v>11</v>
      </c>
      <c r="E44" s="1"/>
      <c r="F44" s="1"/>
      <c r="G44" s="1"/>
      <c r="K44" s="531"/>
      <c r="L44" s="531"/>
      <c r="M44" s="531"/>
      <c r="N44" s="531"/>
      <c r="O44" s="531"/>
      <c r="P44" s="3" t="s">
        <v>12</v>
      </c>
      <c r="Q44" s="3"/>
      <c r="S44" s="28"/>
      <c r="T44" s="28"/>
      <c r="U44" s="28"/>
      <c r="V44" s="28"/>
      <c r="W44" s="28"/>
      <c r="X44" s="28"/>
      <c r="Y44" s="28"/>
      <c r="Z44" s="28"/>
      <c r="AA44" s="28"/>
      <c r="AB44" s="28"/>
      <c r="AC44" s="28"/>
      <c r="AD44" s="28"/>
      <c r="AE44" s="28"/>
      <c r="AF44" s="28"/>
      <c r="AG44" s="28"/>
      <c r="AH44" s="28"/>
      <c r="AI44" s="28"/>
      <c r="AJ44" s="28"/>
      <c r="AK44" s="28"/>
    </row>
    <row r="45" spans="11:37" ht="27" customHeight="1">
      <c r="K45" s="532"/>
      <c r="L45" s="532"/>
      <c r="M45" s="532"/>
      <c r="N45" s="532"/>
      <c r="O45" s="532"/>
      <c r="P45" s="193" t="s">
        <v>5</v>
      </c>
      <c r="Q45" s="1"/>
      <c r="S45" s="28"/>
      <c r="T45" s="28"/>
      <c r="U45" s="28"/>
      <c r="V45" s="28"/>
      <c r="W45" s="28"/>
      <c r="X45" s="28"/>
      <c r="Y45" s="28"/>
      <c r="Z45" s="28"/>
      <c r="AA45" s="28"/>
      <c r="AB45" s="28"/>
      <c r="AC45" s="28"/>
      <c r="AD45" s="28"/>
      <c r="AE45" s="28"/>
      <c r="AF45" s="28"/>
      <c r="AG45" s="28"/>
      <c r="AH45" s="28"/>
      <c r="AI45" s="28"/>
      <c r="AJ45" s="28"/>
      <c r="AK45" s="28"/>
    </row>
    <row r="46" spans="2:37" ht="13.5" customHeight="1">
      <c r="B46" s="28"/>
      <c r="C46" s="28"/>
      <c r="D46" s="30"/>
      <c r="E46" s="30"/>
      <c r="F46" s="30"/>
      <c r="G46" s="30"/>
      <c r="H46" s="28"/>
      <c r="I46" s="28"/>
      <c r="J46" s="28"/>
      <c r="K46" s="28"/>
      <c r="L46" s="28"/>
      <c r="M46" s="31"/>
      <c r="N46" s="31"/>
      <c r="O46" s="31"/>
      <c r="P46" s="31"/>
      <c r="Q46" s="28"/>
      <c r="R46" s="28"/>
      <c r="S46" s="28"/>
      <c r="T46" s="28"/>
      <c r="U46" s="28"/>
      <c r="V46" s="28"/>
      <c r="W46" s="28"/>
      <c r="X46" s="28"/>
      <c r="Y46" s="28"/>
      <c r="Z46" s="28"/>
      <c r="AA46" s="28"/>
      <c r="AB46" s="28"/>
      <c r="AC46" s="28"/>
      <c r="AD46" s="28"/>
      <c r="AE46" s="28"/>
      <c r="AF46" s="28"/>
      <c r="AG46" s="28"/>
      <c r="AH46" s="28"/>
      <c r="AI46" s="28"/>
      <c r="AJ46" s="28"/>
      <c r="AK46" s="28"/>
    </row>
    <row r="47" spans="2:37" ht="13.5">
      <c r="B47" s="28"/>
      <c r="C47" s="28"/>
      <c r="D47" s="30"/>
      <c r="E47" s="30"/>
      <c r="F47" s="30"/>
      <c r="G47" s="30"/>
      <c r="H47" s="28"/>
      <c r="I47" s="28"/>
      <c r="J47" s="28"/>
      <c r="K47" s="28"/>
      <c r="L47" s="28"/>
      <c r="M47" s="31"/>
      <c r="N47" s="31"/>
      <c r="O47" s="31"/>
      <c r="P47" s="31"/>
      <c r="Q47" s="28"/>
      <c r="R47" s="28"/>
      <c r="S47" s="28"/>
      <c r="T47" s="28"/>
      <c r="U47" s="28"/>
      <c r="V47" s="28"/>
      <c r="W47" s="28"/>
      <c r="X47" s="28"/>
      <c r="Y47" s="28"/>
      <c r="Z47" s="28"/>
      <c r="AA47" s="28"/>
      <c r="AB47" s="28"/>
      <c r="AC47" s="28"/>
      <c r="AD47" s="28"/>
      <c r="AE47" s="28"/>
      <c r="AF47" s="28"/>
      <c r="AG47" s="28"/>
      <c r="AH47" s="28"/>
      <c r="AI47" s="28"/>
      <c r="AJ47" s="28"/>
      <c r="AK47" s="28"/>
    </row>
    <row r="48" spans="2:37" ht="13.5">
      <c r="B48" s="28"/>
      <c r="C48" s="28"/>
      <c r="D48" s="30"/>
      <c r="E48" s="30"/>
      <c r="F48" s="30"/>
      <c r="G48" s="30"/>
      <c r="H48" s="28"/>
      <c r="I48" s="28"/>
      <c r="J48" s="28"/>
      <c r="K48" s="28"/>
      <c r="L48" s="28"/>
      <c r="M48" s="31"/>
      <c r="N48" s="31"/>
      <c r="O48" s="31"/>
      <c r="P48" s="31"/>
      <c r="Q48" s="28"/>
      <c r="R48" s="28"/>
      <c r="S48" s="28"/>
      <c r="T48" s="28"/>
      <c r="U48" s="28"/>
      <c r="V48" s="28"/>
      <c r="W48" s="28"/>
      <c r="X48" s="28"/>
      <c r="Y48" s="28"/>
      <c r="Z48" s="28"/>
      <c r="AA48" s="28"/>
      <c r="AB48" s="28"/>
      <c r="AC48" s="28"/>
      <c r="AD48" s="28"/>
      <c r="AE48" s="28"/>
      <c r="AF48" s="28"/>
      <c r="AG48" s="28"/>
      <c r="AH48" s="28"/>
      <c r="AI48" s="28"/>
      <c r="AJ48" s="28"/>
      <c r="AK48" s="28"/>
    </row>
    <row r="49" spans="2:37" ht="13.5">
      <c r="B49" s="28"/>
      <c r="C49" s="28"/>
      <c r="D49" s="30"/>
      <c r="E49" s="30"/>
      <c r="F49" s="30"/>
      <c r="G49" s="30"/>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row>
    <row r="50" spans="2:37" ht="13.5">
      <c r="B50" s="28"/>
      <c r="C50" s="28"/>
      <c r="D50" s="30"/>
      <c r="E50" s="30"/>
      <c r="F50" s="30"/>
      <c r="G50" s="30"/>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row>
    <row r="51" spans="2:37" ht="13.5">
      <c r="B51" s="28"/>
      <c r="C51" s="28"/>
      <c r="D51" s="30"/>
      <c r="E51" s="30"/>
      <c r="F51" s="30"/>
      <c r="G51" s="30"/>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2" spans="2:37" ht="13.5">
      <c r="B52" s="28"/>
      <c r="C52" s="28"/>
      <c r="D52" s="30"/>
      <c r="E52" s="30"/>
      <c r="F52" s="30"/>
      <c r="G52" s="30"/>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2:37" ht="13.5">
      <c r="B53" s="28"/>
      <c r="C53" s="28"/>
      <c r="D53" s="30"/>
      <c r="E53" s="30"/>
      <c r="F53" s="30"/>
      <c r="G53" s="30"/>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row>
    <row r="54" spans="2:37" ht="13.5">
      <c r="B54" s="28"/>
      <c r="C54" s="28"/>
      <c r="D54" s="30"/>
      <c r="E54" s="30"/>
      <c r="F54" s="30"/>
      <c r="G54" s="30"/>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row>
    <row r="55" spans="2:37" ht="13.5">
      <c r="B55" s="28"/>
      <c r="C55" s="28"/>
      <c r="D55" s="30"/>
      <c r="E55" s="30"/>
      <c r="F55" s="30"/>
      <c r="G55" s="30"/>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2:37" ht="13.5">
      <c r="B56" s="28"/>
      <c r="C56" s="28"/>
      <c r="D56" s="30"/>
      <c r="E56" s="30"/>
      <c r="F56" s="30"/>
      <c r="G56" s="30"/>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row>
    <row r="57" spans="2:37" ht="13.5">
      <c r="B57" s="28"/>
      <c r="C57" s="28"/>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row>
    <row r="58" spans="2:37" ht="13.5">
      <c r="B58" s="28"/>
      <c r="C58" s="28"/>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row>
    <row r="59" spans="2:37" ht="13.5">
      <c r="B59" s="28"/>
      <c r="C59" s="28"/>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2:37" ht="13.5">
      <c r="B60" s="28"/>
      <c r="C60" s="28"/>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2:37" ht="13.5">
      <c r="B61" s="28"/>
      <c r="C61" s="28"/>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row>
    <row r="62" spans="2:37" ht="13.5">
      <c r="B62" s="28"/>
      <c r="C62" s="28"/>
      <c r="D62" s="29"/>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2:37" ht="13.5">
      <c r="B63" s="28"/>
      <c r="C63" s="28"/>
      <c r="D63" s="29"/>
      <c r="E63" s="29"/>
      <c r="F63" s="29"/>
      <c r="G63" s="29"/>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2:37" ht="13.5">
      <c r="B64" s="28"/>
      <c r="C64" s="28"/>
      <c r="D64" s="29"/>
      <c r="E64" s="29"/>
      <c r="F64" s="29"/>
      <c r="G64" s="29"/>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2:37" ht="13.5">
      <c r="B65" s="28"/>
      <c r="C65" s="28"/>
      <c r="D65" s="29"/>
      <c r="E65" s="29"/>
      <c r="F65" s="29"/>
      <c r="G65" s="29"/>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2:37" ht="13.5">
      <c r="B66" s="28"/>
      <c r="C66" s="28"/>
      <c r="D66" s="29"/>
      <c r="E66" s="29"/>
      <c r="F66" s="29"/>
      <c r="G66" s="29"/>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7" spans="2:37" ht="13.5">
      <c r="B67" s="28"/>
      <c r="C67" s="28"/>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row>
    <row r="68" spans="2:37" ht="13.5">
      <c r="B68" s="28"/>
      <c r="C68" s="28"/>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row>
    <row r="69" spans="2:37" ht="13.5">
      <c r="B69" s="28"/>
      <c r="C69" s="28"/>
      <c r="D69" s="29"/>
      <c r="E69" s="29"/>
      <c r="F69" s="29"/>
      <c r="G69" s="29"/>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row>
    <row r="70" spans="2:37" ht="13.5">
      <c r="B70" s="28"/>
      <c r="C70" s="28"/>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row>
    <row r="71" spans="2:37" ht="13.5">
      <c r="B71" s="28"/>
      <c r="C71" s="28"/>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row>
    <row r="72" spans="2:37" ht="13.5">
      <c r="B72" s="28"/>
      <c r="C72" s="28"/>
      <c r="D72" s="29"/>
      <c r="E72" s="29"/>
      <c r="F72" s="29"/>
      <c r="G72" s="29"/>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row>
    <row r="73" spans="2:37" ht="13.5">
      <c r="B73" s="28"/>
      <c r="C73" s="28"/>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row>
    <row r="74" spans="2:37" ht="13.5">
      <c r="B74" s="28"/>
      <c r="C74" s="28"/>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row>
    <row r="75" spans="2:37" ht="13.5">
      <c r="B75" s="28"/>
      <c r="C75" s="28"/>
      <c r="D75" s="29"/>
      <c r="E75" s="29"/>
      <c r="F75" s="29"/>
      <c r="G75" s="29"/>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row>
    <row r="76" spans="2:37" ht="13.5">
      <c r="B76" s="28"/>
      <c r="C76" s="28"/>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row>
    <row r="77" spans="2:37" ht="13.5">
      <c r="B77" s="28"/>
      <c r="C77" s="28"/>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row>
    <row r="78" spans="2:37" ht="13.5">
      <c r="B78" s="28"/>
      <c r="C78" s="28"/>
      <c r="D78" s="29"/>
      <c r="E78" s="29"/>
      <c r="F78" s="29"/>
      <c r="G78" s="29"/>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row>
    <row r="79" spans="2:37" ht="13.5">
      <c r="B79" s="28"/>
      <c r="C79" s="28"/>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row>
    <row r="80" spans="2:37" ht="13.5">
      <c r="B80" s="28"/>
      <c r="C80" s="28"/>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2:37" ht="13.5">
      <c r="B81" s="28"/>
      <c r="C81" s="28"/>
      <c r="D81" s="29"/>
      <c r="E81" s="29"/>
      <c r="F81" s="29"/>
      <c r="G81" s="29"/>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2:37" ht="13.5">
      <c r="B82" s="28"/>
      <c r="C82" s="28"/>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row>
    <row r="83" spans="2:37" ht="13.5">
      <c r="B83" s="28"/>
      <c r="C83" s="28"/>
      <c r="D83" s="29"/>
      <c r="E83" s="29"/>
      <c r="F83" s="29"/>
      <c r="G83" s="29"/>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row>
    <row r="84" spans="2:37" ht="13.5">
      <c r="B84" s="28"/>
      <c r="C84" s="28"/>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row>
    <row r="85" spans="2:37" ht="13.5">
      <c r="B85" s="28"/>
      <c r="C85" s="28"/>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2:37" ht="13.5">
      <c r="B86" s="28"/>
      <c r="C86" s="28"/>
      <c r="D86" s="29"/>
      <c r="E86" s="29"/>
      <c r="F86" s="29"/>
      <c r="G86" s="29"/>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2:37" ht="13.5">
      <c r="B87" s="28"/>
      <c r="C87" s="28"/>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row>
    <row r="88" spans="2:37" ht="13.5">
      <c r="B88" s="28"/>
      <c r="C88" s="28"/>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row>
    <row r="89" spans="2:37" ht="13.5">
      <c r="B89" s="28"/>
      <c r="C89" s="28"/>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row>
    <row r="90" spans="2:37" ht="13.5">
      <c r="B90" s="28"/>
      <c r="C90" s="28"/>
      <c r="D90" s="29"/>
      <c r="E90" s="29"/>
      <c r="F90" s="29"/>
      <c r="G90" s="29"/>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2:37" ht="13.5">
      <c r="B91" s="28"/>
      <c r="C91" s="28"/>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2:37" ht="13.5">
      <c r="B92" s="28"/>
      <c r="C92" s="28"/>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2:37" ht="13.5">
      <c r="B93" s="28"/>
      <c r="C93" s="28"/>
      <c r="D93" s="29"/>
      <c r="E93" s="29"/>
      <c r="F93" s="29"/>
      <c r="G93" s="29"/>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2:37" ht="13.5">
      <c r="B94" s="28"/>
      <c r="C94" s="28"/>
      <c r="D94" s="29"/>
      <c r="E94" s="29"/>
      <c r="F94" s="29"/>
      <c r="G94" s="29"/>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2:37" ht="13.5">
      <c r="B95" s="28"/>
      <c r="C95" s="28"/>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2:37" ht="13.5">
      <c r="B96" s="28"/>
      <c r="C96" s="28"/>
      <c r="D96" s="29"/>
      <c r="E96" s="29"/>
      <c r="F96" s="29"/>
      <c r="G96" s="29"/>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row r="97" spans="2:37" ht="13.5">
      <c r="B97" s="28"/>
      <c r="C97" s="28"/>
      <c r="D97" s="29"/>
      <c r="E97" s="29"/>
      <c r="F97" s="29"/>
      <c r="G97" s="29"/>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row>
    <row r="98" spans="2:37" ht="13.5">
      <c r="B98" s="28"/>
      <c r="C98" s="28"/>
      <c r="D98" s="29"/>
      <c r="E98" s="29"/>
      <c r="F98" s="29"/>
      <c r="G98" s="29"/>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row>
    <row r="99" spans="2:37" ht="13.5">
      <c r="B99" s="28"/>
      <c r="C99" s="28"/>
      <c r="D99" s="29"/>
      <c r="E99" s="29"/>
      <c r="F99" s="29"/>
      <c r="G99" s="29"/>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row>
    <row r="100" spans="2:37" ht="13.5">
      <c r="B100" s="28"/>
      <c r="C100" s="28"/>
      <c r="D100" s="29"/>
      <c r="E100" s="29"/>
      <c r="F100" s="29"/>
      <c r="G100" s="29"/>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row>
  </sheetData>
  <sheetProtection selectLockedCells="1"/>
  <mergeCells count="128">
    <mergeCell ref="C26:C27"/>
    <mergeCell ref="C24:C25"/>
    <mergeCell ref="C22:C23"/>
    <mergeCell ref="C20:C21"/>
    <mergeCell ref="C18:C19"/>
    <mergeCell ref="D26:D27"/>
    <mergeCell ref="C40:C41"/>
    <mergeCell ref="C38:C39"/>
    <mergeCell ref="C36:C37"/>
    <mergeCell ref="C34:C35"/>
    <mergeCell ref="C32:C33"/>
    <mergeCell ref="C30:C31"/>
    <mergeCell ref="D40:D41"/>
    <mergeCell ref="I38:K38"/>
    <mergeCell ref="Q34:R34"/>
    <mergeCell ref="O30:O31"/>
    <mergeCell ref="O32:O33"/>
    <mergeCell ref="D30:D31"/>
    <mergeCell ref="Q30:R30"/>
    <mergeCell ref="Q31:R31"/>
    <mergeCell ref="Q32:R32"/>
    <mergeCell ref="M30:M31"/>
    <mergeCell ref="Q33:R33"/>
    <mergeCell ref="Q36:R36"/>
    <mergeCell ref="Q37:R37"/>
    <mergeCell ref="D34:D35"/>
    <mergeCell ref="M36:M37"/>
    <mergeCell ref="M34:M35"/>
    <mergeCell ref="O34:O35"/>
    <mergeCell ref="I37:K37"/>
    <mergeCell ref="I34:K34"/>
    <mergeCell ref="D32:D33"/>
    <mergeCell ref="O7:P7"/>
    <mergeCell ref="O9:P9"/>
    <mergeCell ref="I20:K20"/>
    <mergeCell ref="Q19:R19"/>
    <mergeCell ref="Q14:R14"/>
    <mergeCell ref="M15:N15"/>
    <mergeCell ref="B2:E2"/>
    <mergeCell ref="B13:R13"/>
    <mergeCell ref="M20:M21"/>
    <mergeCell ref="O18:O19"/>
    <mergeCell ref="O20:O21"/>
    <mergeCell ref="P2:R2"/>
    <mergeCell ref="D20:D21"/>
    <mergeCell ref="Q20:R20"/>
    <mergeCell ref="Q21:R21"/>
    <mergeCell ref="M18:M19"/>
    <mergeCell ref="D38:D39"/>
    <mergeCell ref="Q38:R38"/>
    <mergeCell ref="D36:D37"/>
    <mergeCell ref="O40:O41"/>
    <mergeCell ref="M40:M41"/>
    <mergeCell ref="Q39:R39"/>
    <mergeCell ref="I41:K41"/>
    <mergeCell ref="I40:K40"/>
    <mergeCell ref="M38:M39"/>
    <mergeCell ref="O36:O37"/>
    <mergeCell ref="K45:O45"/>
    <mergeCell ref="Q35:R35"/>
    <mergeCell ref="Q26:R26"/>
    <mergeCell ref="Q27:R27"/>
    <mergeCell ref="Q22:R22"/>
    <mergeCell ref="O38:O39"/>
    <mergeCell ref="Q28:R28"/>
    <mergeCell ref="Q40:R40"/>
    <mergeCell ref="Q41:R41"/>
    <mergeCell ref="Q29:R29"/>
    <mergeCell ref="U6:X6"/>
    <mergeCell ref="U13:W13"/>
    <mergeCell ref="K44:O44"/>
    <mergeCell ref="M26:M27"/>
    <mergeCell ref="M28:M29"/>
    <mergeCell ref="O26:O27"/>
    <mergeCell ref="O28:O29"/>
    <mergeCell ref="Q23:R23"/>
    <mergeCell ref="Q24:R24"/>
    <mergeCell ref="Q25:R25"/>
    <mergeCell ref="I36:K36"/>
    <mergeCell ref="I21:K21"/>
    <mergeCell ref="I24:K24"/>
    <mergeCell ref="N14:O14"/>
    <mergeCell ref="D14:L14"/>
    <mergeCell ref="M24:M25"/>
    <mergeCell ref="O22:O23"/>
    <mergeCell ref="I33:K33"/>
    <mergeCell ref="D28:D29"/>
    <mergeCell ref="M32:M33"/>
    <mergeCell ref="I25:K25"/>
    <mergeCell ref="I27:K27"/>
    <mergeCell ref="O15:Q15"/>
    <mergeCell ref="O16:R16"/>
    <mergeCell ref="M22:M23"/>
    <mergeCell ref="M16:N16"/>
    <mergeCell ref="Q18:R18"/>
    <mergeCell ref="O24:O25"/>
    <mergeCell ref="I23:K23"/>
    <mergeCell ref="Q17:R17"/>
    <mergeCell ref="G11:H11"/>
    <mergeCell ref="B15:C16"/>
    <mergeCell ref="D15:H16"/>
    <mergeCell ref="I15:L15"/>
    <mergeCell ref="I35:K35"/>
    <mergeCell ref="C28:C29"/>
    <mergeCell ref="I22:K22"/>
    <mergeCell ref="D24:D25"/>
    <mergeCell ref="I17:K17"/>
    <mergeCell ref="I18:K18"/>
    <mergeCell ref="I31:K31"/>
    <mergeCell ref="I32:K32"/>
    <mergeCell ref="I28:K28"/>
    <mergeCell ref="I29:K29"/>
    <mergeCell ref="I30:K30"/>
    <mergeCell ref="B14:C14"/>
    <mergeCell ref="I19:K19"/>
    <mergeCell ref="D22:D23"/>
    <mergeCell ref="D18:D19"/>
    <mergeCell ref="I26:K26"/>
    <mergeCell ref="B10:F10"/>
    <mergeCell ref="I11:J11"/>
    <mergeCell ref="G10:J10"/>
    <mergeCell ref="J4:K4"/>
    <mergeCell ref="B17:B41"/>
    <mergeCell ref="H4:I4"/>
    <mergeCell ref="E4:F4"/>
    <mergeCell ref="I39:K39"/>
    <mergeCell ref="B7:M7"/>
    <mergeCell ref="B11:E11"/>
  </mergeCells>
  <dataValidations count="5">
    <dataValidation type="list" allowBlank="1" showInputMessage="1" showErrorMessage="1" sqref="Q14 O7">
      <formula1>$A$2:$A$4</formula1>
    </dataValidation>
    <dataValidation type="list" allowBlank="1" showInputMessage="1" showErrorMessage="1" sqref="M18:M41 C18:C20 C22:C24 C26:C28 C30:C32 C34:C36 C38:C40 O18:O41">
      <formula1>$A$6:$A$7</formula1>
    </dataValidation>
    <dataValidation type="list" allowBlank="1" showInputMessage="1" showErrorMessage="1" sqref="B7">
      <formula1>$A$35:$A$36</formula1>
    </dataValidation>
    <dataValidation type="list" allowBlank="1" showInputMessage="1" showErrorMessage="1" sqref="N18:N41 P18:P41">
      <formula1>$A$9:$A$19</formula1>
    </dataValidation>
    <dataValidation type="list" allowBlank="1" showInputMessage="1" showErrorMessage="1" sqref="Q18:R41">
      <formula1>$A$23:$A$33</formula1>
    </dataValidation>
  </dataValidations>
  <printOptions/>
  <pageMargins left="0.6" right="0.54" top="0.48" bottom="0.37" header="0.31496062992125984" footer="0.31496062992125984"/>
  <pageSetup blackAndWhite="1" fitToHeight="1" fitToWidth="1" horizontalDpi="600" verticalDpi="600" orientation="portrait" paperSize="9" scale="98" r:id="rId1"/>
  <ignoredErrors>
    <ignoredError sqref="G18:H41 I19:K41 I18:K18" unlockedFormula="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A1:BA284"/>
  <sheetViews>
    <sheetView showGridLines="0" zoomScale="65" zoomScaleNormal="65" workbookViewId="0" topLeftCell="A1">
      <selection activeCell="C4" sqref="C4:I5"/>
    </sheetView>
  </sheetViews>
  <sheetFormatPr defaultColWidth="9.00390625" defaultRowHeight="13.5"/>
  <cols>
    <col min="1" max="1" width="2.00390625" style="132" customWidth="1"/>
    <col min="2" max="2" width="1.875" style="132" customWidth="1"/>
    <col min="3" max="4" width="9.00390625" style="132" customWidth="1"/>
    <col min="5" max="5" width="20.25390625" style="132" customWidth="1"/>
    <col min="6" max="6" width="11.125" style="132" customWidth="1"/>
    <col min="7" max="7" width="20.25390625" style="132" customWidth="1"/>
    <col min="8" max="8" width="7.00390625" style="132" customWidth="1"/>
    <col min="9" max="9" width="9.75390625" style="132" customWidth="1"/>
    <col min="10" max="10" width="5.375" style="132" customWidth="1"/>
    <col min="11" max="12" width="9.50390625" style="132" customWidth="1"/>
    <col min="13" max="13" width="11.00390625" style="132" customWidth="1"/>
    <col min="14" max="14" width="5.00390625" style="132" customWidth="1"/>
    <col min="15" max="15" width="8.375" style="132" customWidth="1"/>
    <col min="16" max="16" width="6.375" style="132" customWidth="1"/>
    <col min="17" max="17" width="7.875" style="132" customWidth="1"/>
    <col min="18" max="18" width="8.625" style="132" customWidth="1"/>
    <col min="19" max="19" width="14.625" style="132" customWidth="1"/>
    <col min="20" max="20" width="8.75390625" style="132" customWidth="1"/>
    <col min="21" max="21" width="6.875" style="132" customWidth="1"/>
    <col min="22" max="22" width="11.75390625" style="132" customWidth="1"/>
    <col min="23" max="23" width="7.50390625" style="132" customWidth="1"/>
    <col min="24" max="24" width="15.75390625" style="132" customWidth="1"/>
    <col min="25" max="16384" width="9.00390625" style="132" customWidth="1"/>
  </cols>
  <sheetData>
    <row r="1" spans="1:53" ht="13.5">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row>
    <row r="2" spans="1:53" ht="21">
      <c r="A2" s="131"/>
      <c r="B2" s="133"/>
      <c r="C2" s="134" t="s">
        <v>255</v>
      </c>
      <c r="D2" s="133"/>
      <c r="E2" s="135"/>
      <c r="F2" s="133"/>
      <c r="G2" s="133"/>
      <c r="H2" s="133"/>
      <c r="I2" s="133"/>
      <c r="J2" s="135"/>
      <c r="K2" s="133"/>
      <c r="L2" s="133"/>
      <c r="M2" s="133"/>
      <c r="N2" s="133"/>
      <c r="O2" s="133"/>
      <c r="P2" s="133"/>
      <c r="Q2" s="133"/>
      <c r="R2" s="133"/>
      <c r="S2" s="133"/>
      <c r="T2" s="133"/>
      <c r="U2" s="133"/>
      <c r="V2" s="133"/>
      <c r="W2" s="424">
        <f ca="1">TODAY()</f>
        <v>43144</v>
      </c>
      <c r="X2" s="424"/>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row>
    <row r="3" spans="1:53" ht="14.25">
      <c r="A3" s="131"/>
      <c r="B3" s="133"/>
      <c r="C3" s="136"/>
      <c r="D3" s="133"/>
      <c r="E3" s="136"/>
      <c r="F3" s="133"/>
      <c r="G3" s="133"/>
      <c r="H3" s="133"/>
      <c r="I3" s="133"/>
      <c r="J3" s="133"/>
      <c r="K3" s="133"/>
      <c r="L3" s="133"/>
      <c r="M3" s="133"/>
      <c r="N3" s="133"/>
      <c r="O3" s="133"/>
      <c r="P3" s="133"/>
      <c r="Q3" s="133"/>
      <c r="R3" s="133"/>
      <c r="S3" s="133"/>
      <c r="T3" s="133"/>
      <c r="U3" s="133"/>
      <c r="V3" s="133"/>
      <c r="W3" s="424"/>
      <c r="X3" s="424"/>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row>
    <row r="4" spans="1:53" ht="18.75" customHeight="1">
      <c r="A4" s="131"/>
      <c r="B4" s="133"/>
      <c r="C4" s="425"/>
      <c r="D4" s="426"/>
      <c r="E4" s="426"/>
      <c r="F4" s="426"/>
      <c r="G4" s="426"/>
      <c r="H4" s="426"/>
      <c r="I4" s="427"/>
      <c r="J4" s="133"/>
      <c r="K4" s="133"/>
      <c r="L4" s="133"/>
      <c r="M4" s="133"/>
      <c r="N4" s="133"/>
      <c r="O4" s="133"/>
      <c r="P4" s="133"/>
      <c r="Q4" s="133"/>
      <c r="R4" s="133"/>
      <c r="S4" s="133"/>
      <c r="T4" s="133"/>
      <c r="U4" s="133"/>
      <c r="V4" s="133"/>
      <c r="W4" s="133"/>
      <c r="X4" s="133"/>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row>
    <row r="5" spans="1:53" ht="18.75" customHeight="1">
      <c r="A5" s="131"/>
      <c r="B5" s="133"/>
      <c r="C5" s="428"/>
      <c r="D5" s="429"/>
      <c r="E5" s="429"/>
      <c r="F5" s="429"/>
      <c r="G5" s="429"/>
      <c r="H5" s="429"/>
      <c r="I5" s="430"/>
      <c r="J5" s="137" t="s">
        <v>89</v>
      </c>
      <c r="K5" s="133"/>
      <c r="L5" s="133"/>
      <c r="M5" s="133"/>
      <c r="N5" s="133"/>
      <c r="O5" s="133"/>
      <c r="P5" s="133"/>
      <c r="Q5" s="133"/>
      <c r="R5" s="133"/>
      <c r="S5" s="133"/>
      <c r="T5" s="133"/>
      <c r="U5" s="133"/>
      <c r="V5" s="133"/>
      <c r="W5" s="133"/>
      <c r="X5" s="133"/>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row>
    <row r="6" spans="1:53" ht="11.25" customHeight="1">
      <c r="A6" s="131"/>
      <c r="B6" s="133"/>
      <c r="C6" s="138"/>
      <c r="D6" s="138"/>
      <c r="E6" s="136"/>
      <c r="F6" s="136"/>
      <c r="G6" s="133"/>
      <c r="H6" s="133"/>
      <c r="I6" s="133"/>
      <c r="J6" s="133"/>
      <c r="K6" s="133"/>
      <c r="L6" s="133"/>
      <c r="M6" s="133"/>
      <c r="N6" s="133"/>
      <c r="O6" s="133"/>
      <c r="P6" s="133"/>
      <c r="Q6" s="133"/>
      <c r="R6" s="133"/>
      <c r="S6" s="133"/>
      <c r="T6" s="133"/>
      <c r="U6" s="133"/>
      <c r="V6" s="133"/>
      <c r="W6" s="133"/>
      <c r="X6" s="133"/>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row>
    <row r="7" spans="1:53" ht="27.75" customHeight="1">
      <c r="A7" s="131"/>
      <c r="B7" s="133"/>
      <c r="C7" s="431" t="s">
        <v>90</v>
      </c>
      <c r="D7" s="431"/>
      <c r="E7" s="431"/>
      <c r="F7" s="136"/>
      <c r="G7" s="133"/>
      <c r="H7" s="133"/>
      <c r="I7" s="133"/>
      <c r="J7" s="133"/>
      <c r="K7" s="133"/>
      <c r="L7" s="133"/>
      <c r="M7" s="133"/>
      <c r="N7" s="133"/>
      <c r="O7" s="133"/>
      <c r="P7" s="133"/>
      <c r="Q7" s="133"/>
      <c r="R7" s="133"/>
      <c r="S7" s="133"/>
      <c r="T7" s="133"/>
      <c r="U7" s="133"/>
      <c r="V7" s="133"/>
      <c r="W7" s="133"/>
      <c r="X7" s="133"/>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row>
    <row r="8" spans="1:53" ht="18" customHeight="1" thickBot="1">
      <c r="A8" s="131"/>
      <c r="B8" s="133"/>
      <c r="C8" s="133"/>
      <c r="D8" s="133"/>
      <c r="E8" s="133"/>
      <c r="F8" s="139"/>
      <c r="G8" s="139"/>
      <c r="H8" s="139" t="s">
        <v>91</v>
      </c>
      <c r="I8" s="139"/>
      <c r="J8" s="139"/>
      <c r="K8" s="139"/>
      <c r="L8" s="139"/>
      <c r="M8" s="139"/>
      <c r="N8" s="139"/>
      <c r="O8" s="139"/>
      <c r="P8" s="139"/>
      <c r="Q8" s="139"/>
      <c r="R8" s="139"/>
      <c r="S8" s="139"/>
      <c r="T8" s="139"/>
      <c r="U8" s="140"/>
      <c r="V8" s="140"/>
      <c r="W8" s="133"/>
      <c r="X8" s="133"/>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row>
    <row r="9" spans="1:53" ht="30" customHeight="1">
      <c r="A9" s="131"/>
      <c r="B9" s="133"/>
      <c r="C9" s="432" t="s">
        <v>92</v>
      </c>
      <c r="D9" s="433"/>
      <c r="E9" s="433"/>
      <c r="F9" s="141" t="s">
        <v>93</v>
      </c>
      <c r="G9" s="141" t="s">
        <v>94</v>
      </c>
      <c r="H9" s="434" t="s">
        <v>95</v>
      </c>
      <c r="I9" s="435"/>
      <c r="J9" s="435"/>
      <c r="K9" s="435"/>
      <c r="L9" s="436"/>
      <c r="M9" s="433" t="s">
        <v>96</v>
      </c>
      <c r="N9" s="433"/>
      <c r="O9" s="433"/>
      <c r="P9" s="437" t="s">
        <v>97</v>
      </c>
      <c r="Q9" s="438"/>
      <c r="R9" s="439"/>
      <c r="S9" s="433" t="s">
        <v>98</v>
      </c>
      <c r="T9" s="433"/>
      <c r="U9" s="433"/>
      <c r="V9" s="433"/>
      <c r="W9" s="433"/>
      <c r="X9" s="440" t="s">
        <v>99</v>
      </c>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row>
    <row r="10" spans="1:53" ht="43.5" customHeight="1" thickBot="1">
      <c r="A10" s="131"/>
      <c r="B10" s="133"/>
      <c r="C10" s="442" t="s">
        <v>100</v>
      </c>
      <c r="D10" s="443"/>
      <c r="E10" s="444"/>
      <c r="F10" s="142" t="s">
        <v>101</v>
      </c>
      <c r="G10" s="142" t="s">
        <v>177</v>
      </c>
      <c r="H10" s="459" t="s">
        <v>102</v>
      </c>
      <c r="I10" s="443"/>
      <c r="J10" s="443"/>
      <c r="K10" s="443"/>
      <c r="L10" s="444"/>
      <c r="M10" s="460" t="s">
        <v>103</v>
      </c>
      <c r="N10" s="461"/>
      <c r="O10" s="444"/>
      <c r="P10" s="462" t="s">
        <v>104</v>
      </c>
      <c r="Q10" s="463"/>
      <c r="R10" s="464"/>
      <c r="S10" s="465" t="s">
        <v>105</v>
      </c>
      <c r="T10" s="466"/>
      <c r="U10" s="466"/>
      <c r="V10" s="466"/>
      <c r="W10" s="467"/>
      <c r="X10" s="44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row>
    <row r="11" spans="1:53" ht="25.5" customHeight="1" thickTop="1">
      <c r="A11" s="131"/>
      <c r="B11" s="133"/>
      <c r="C11" s="468"/>
      <c r="D11" s="469"/>
      <c r="E11" s="469"/>
      <c r="F11" s="470"/>
      <c r="G11" s="470"/>
      <c r="H11" s="143" t="s">
        <v>106</v>
      </c>
      <c r="I11" s="472"/>
      <c r="J11" s="472"/>
      <c r="K11" s="472"/>
      <c r="L11" s="473"/>
      <c r="M11" s="474"/>
      <c r="N11" s="475"/>
      <c r="O11" s="476"/>
      <c r="P11" s="474"/>
      <c r="Q11" s="475"/>
      <c r="R11" s="476"/>
      <c r="S11" s="480"/>
      <c r="T11" s="481"/>
      <c r="U11" s="481"/>
      <c r="V11" s="484" t="s">
        <v>107</v>
      </c>
      <c r="W11" s="485"/>
      <c r="X11" s="445" t="s">
        <v>108</v>
      </c>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row>
    <row r="12" spans="1:53" ht="15.75" customHeight="1">
      <c r="A12" s="131"/>
      <c r="B12" s="133"/>
      <c r="C12" s="447"/>
      <c r="D12" s="448"/>
      <c r="E12" s="449"/>
      <c r="F12" s="470"/>
      <c r="G12" s="470"/>
      <c r="H12" s="453"/>
      <c r="I12" s="454"/>
      <c r="J12" s="454"/>
      <c r="K12" s="454"/>
      <c r="L12" s="455"/>
      <c r="M12" s="474"/>
      <c r="N12" s="475"/>
      <c r="O12" s="476"/>
      <c r="P12" s="474"/>
      <c r="Q12" s="475"/>
      <c r="R12" s="476"/>
      <c r="S12" s="482"/>
      <c r="T12" s="483"/>
      <c r="U12" s="483"/>
      <c r="V12" s="486"/>
      <c r="W12" s="487"/>
      <c r="X12" s="446"/>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row>
    <row r="13" spans="1:53" ht="39" customHeight="1" thickBot="1">
      <c r="A13" s="131"/>
      <c r="B13" s="133"/>
      <c r="C13" s="450"/>
      <c r="D13" s="451"/>
      <c r="E13" s="452"/>
      <c r="F13" s="471"/>
      <c r="G13" s="471"/>
      <c r="H13" s="456"/>
      <c r="I13" s="457"/>
      <c r="J13" s="457"/>
      <c r="K13" s="457"/>
      <c r="L13" s="458"/>
      <c r="M13" s="477"/>
      <c r="N13" s="478"/>
      <c r="O13" s="479"/>
      <c r="P13" s="477"/>
      <c r="Q13" s="478"/>
      <c r="R13" s="479"/>
      <c r="S13" s="456"/>
      <c r="T13" s="457"/>
      <c r="U13" s="457"/>
      <c r="V13" s="457"/>
      <c r="W13" s="458"/>
      <c r="X13" s="144" t="s">
        <v>108</v>
      </c>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row>
    <row r="14" spans="1:53" ht="25.5" customHeight="1">
      <c r="A14" s="131"/>
      <c r="B14" s="133"/>
      <c r="C14" s="468"/>
      <c r="D14" s="469"/>
      <c r="E14" s="469"/>
      <c r="F14" s="470"/>
      <c r="G14" s="470"/>
      <c r="H14" s="143" t="s">
        <v>106</v>
      </c>
      <c r="I14" s="472"/>
      <c r="J14" s="472"/>
      <c r="K14" s="472"/>
      <c r="L14" s="473"/>
      <c r="M14" s="474"/>
      <c r="N14" s="475"/>
      <c r="O14" s="476"/>
      <c r="P14" s="474"/>
      <c r="Q14" s="475"/>
      <c r="R14" s="476"/>
      <c r="S14" s="480"/>
      <c r="T14" s="481"/>
      <c r="U14" s="481"/>
      <c r="V14" s="484" t="s">
        <v>107</v>
      </c>
      <c r="W14" s="485"/>
      <c r="X14" s="445" t="s">
        <v>108</v>
      </c>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row>
    <row r="15" spans="1:53" ht="15.75" customHeight="1">
      <c r="A15" s="131"/>
      <c r="B15" s="133"/>
      <c r="C15" s="447"/>
      <c r="D15" s="448"/>
      <c r="E15" s="449"/>
      <c r="F15" s="470"/>
      <c r="G15" s="470"/>
      <c r="H15" s="453"/>
      <c r="I15" s="454"/>
      <c r="J15" s="454"/>
      <c r="K15" s="454"/>
      <c r="L15" s="455"/>
      <c r="M15" s="474"/>
      <c r="N15" s="475"/>
      <c r="O15" s="476"/>
      <c r="P15" s="474"/>
      <c r="Q15" s="475"/>
      <c r="R15" s="476"/>
      <c r="S15" s="482"/>
      <c r="T15" s="483"/>
      <c r="U15" s="483"/>
      <c r="V15" s="486"/>
      <c r="W15" s="487"/>
      <c r="X15" s="446"/>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row>
    <row r="16" spans="1:53" ht="39" customHeight="1" thickBot="1">
      <c r="A16" s="131"/>
      <c r="B16" s="133"/>
      <c r="C16" s="450"/>
      <c r="D16" s="451"/>
      <c r="E16" s="452"/>
      <c r="F16" s="471"/>
      <c r="G16" s="471"/>
      <c r="H16" s="456"/>
      <c r="I16" s="457"/>
      <c r="J16" s="457"/>
      <c r="K16" s="457"/>
      <c r="L16" s="458"/>
      <c r="M16" s="477"/>
      <c r="N16" s="478"/>
      <c r="O16" s="479"/>
      <c r="P16" s="477"/>
      <c r="Q16" s="478"/>
      <c r="R16" s="479"/>
      <c r="S16" s="456"/>
      <c r="T16" s="457"/>
      <c r="U16" s="457"/>
      <c r="V16" s="457"/>
      <c r="W16" s="458"/>
      <c r="X16" s="144" t="s">
        <v>108</v>
      </c>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row>
    <row r="17" spans="1:53" ht="25.5" customHeight="1">
      <c r="A17" s="131"/>
      <c r="B17" s="133"/>
      <c r="C17" s="468"/>
      <c r="D17" s="469"/>
      <c r="E17" s="469"/>
      <c r="F17" s="470"/>
      <c r="G17" s="470"/>
      <c r="H17" s="143" t="s">
        <v>106</v>
      </c>
      <c r="I17" s="472"/>
      <c r="J17" s="472"/>
      <c r="K17" s="472"/>
      <c r="L17" s="473"/>
      <c r="M17" s="474"/>
      <c r="N17" s="475"/>
      <c r="O17" s="476"/>
      <c r="P17" s="474"/>
      <c r="Q17" s="475"/>
      <c r="R17" s="476"/>
      <c r="S17" s="480"/>
      <c r="T17" s="481"/>
      <c r="U17" s="481"/>
      <c r="V17" s="484" t="s">
        <v>107</v>
      </c>
      <c r="W17" s="485"/>
      <c r="X17" s="445" t="s">
        <v>108</v>
      </c>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row>
    <row r="18" spans="1:53" ht="15.75" customHeight="1">
      <c r="A18" s="131"/>
      <c r="B18" s="133"/>
      <c r="C18" s="447"/>
      <c r="D18" s="448"/>
      <c r="E18" s="449"/>
      <c r="F18" s="470"/>
      <c r="G18" s="470"/>
      <c r="H18" s="453"/>
      <c r="I18" s="454"/>
      <c r="J18" s="454"/>
      <c r="K18" s="454"/>
      <c r="L18" s="455"/>
      <c r="M18" s="474"/>
      <c r="N18" s="475"/>
      <c r="O18" s="476"/>
      <c r="P18" s="474"/>
      <c r="Q18" s="475"/>
      <c r="R18" s="476"/>
      <c r="S18" s="482"/>
      <c r="T18" s="483"/>
      <c r="U18" s="483"/>
      <c r="V18" s="486"/>
      <c r="W18" s="487"/>
      <c r="X18" s="446"/>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row>
    <row r="19" spans="1:53" ht="39" customHeight="1" thickBot="1">
      <c r="A19" s="131"/>
      <c r="B19" s="133"/>
      <c r="C19" s="450"/>
      <c r="D19" s="451"/>
      <c r="E19" s="452"/>
      <c r="F19" s="471"/>
      <c r="G19" s="471"/>
      <c r="H19" s="456"/>
      <c r="I19" s="457"/>
      <c r="J19" s="457"/>
      <c r="K19" s="457"/>
      <c r="L19" s="458"/>
      <c r="M19" s="477"/>
      <c r="N19" s="478"/>
      <c r="O19" s="479"/>
      <c r="P19" s="477"/>
      <c r="Q19" s="478"/>
      <c r="R19" s="479"/>
      <c r="S19" s="456"/>
      <c r="T19" s="457"/>
      <c r="U19" s="457"/>
      <c r="V19" s="457"/>
      <c r="W19" s="458"/>
      <c r="X19" s="144" t="s">
        <v>108</v>
      </c>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row>
    <row r="20" spans="1:53" ht="25.5" customHeight="1">
      <c r="A20" s="131"/>
      <c r="B20" s="133"/>
      <c r="C20" s="468"/>
      <c r="D20" s="469"/>
      <c r="E20" s="469"/>
      <c r="F20" s="470"/>
      <c r="G20" s="470"/>
      <c r="H20" s="143" t="s">
        <v>106</v>
      </c>
      <c r="I20" s="472"/>
      <c r="J20" s="472"/>
      <c r="K20" s="472"/>
      <c r="L20" s="473"/>
      <c r="M20" s="474"/>
      <c r="N20" s="475"/>
      <c r="O20" s="476"/>
      <c r="P20" s="474"/>
      <c r="Q20" s="475"/>
      <c r="R20" s="476"/>
      <c r="S20" s="480"/>
      <c r="T20" s="481"/>
      <c r="U20" s="481"/>
      <c r="V20" s="484" t="s">
        <v>107</v>
      </c>
      <c r="W20" s="485"/>
      <c r="X20" s="445" t="s">
        <v>108</v>
      </c>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row>
    <row r="21" spans="1:53" ht="15.75" customHeight="1">
      <c r="A21" s="131"/>
      <c r="B21" s="133"/>
      <c r="C21" s="447"/>
      <c r="D21" s="448"/>
      <c r="E21" s="449"/>
      <c r="F21" s="470"/>
      <c r="G21" s="470"/>
      <c r="H21" s="453"/>
      <c r="I21" s="454"/>
      <c r="J21" s="454"/>
      <c r="K21" s="454"/>
      <c r="L21" s="455"/>
      <c r="M21" s="474"/>
      <c r="N21" s="475"/>
      <c r="O21" s="476"/>
      <c r="P21" s="474"/>
      <c r="Q21" s="475"/>
      <c r="R21" s="476"/>
      <c r="S21" s="482"/>
      <c r="T21" s="483"/>
      <c r="U21" s="483"/>
      <c r="V21" s="486"/>
      <c r="W21" s="487"/>
      <c r="X21" s="446"/>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row>
    <row r="22" spans="1:53" ht="39" customHeight="1" thickBot="1">
      <c r="A22" s="131"/>
      <c r="B22" s="133"/>
      <c r="C22" s="450"/>
      <c r="D22" s="451"/>
      <c r="E22" s="452"/>
      <c r="F22" s="471"/>
      <c r="G22" s="471"/>
      <c r="H22" s="456"/>
      <c r="I22" s="457"/>
      <c r="J22" s="457"/>
      <c r="K22" s="457"/>
      <c r="L22" s="458"/>
      <c r="M22" s="477"/>
      <c r="N22" s="478"/>
      <c r="O22" s="479"/>
      <c r="P22" s="477"/>
      <c r="Q22" s="478"/>
      <c r="R22" s="479"/>
      <c r="S22" s="456"/>
      <c r="T22" s="457"/>
      <c r="U22" s="457"/>
      <c r="V22" s="457"/>
      <c r="W22" s="458"/>
      <c r="X22" s="144" t="s">
        <v>108</v>
      </c>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row>
    <row r="23" spans="1:53" ht="25.5" customHeight="1">
      <c r="A23" s="131"/>
      <c r="B23" s="133"/>
      <c r="C23" s="468"/>
      <c r="D23" s="469"/>
      <c r="E23" s="469"/>
      <c r="F23" s="470"/>
      <c r="G23" s="470"/>
      <c r="H23" s="143" t="s">
        <v>106</v>
      </c>
      <c r="I23" s="472"/>
      <c r="J23" s="472"/>
      <c r="K23" s="472"/>
      <c r="L23" s="473"/>
      <c r="M23" s="474"/>
      <c r="N23" s="475"/>
      <c r="O23" s="476"/>
      <c r="P23" s="474"/>
      <c r="Q23" s="475"/>
      <c r="R23" s="476"/>
      <c r="S23" s="480"/>
      <c r="T23" s="481"/>
      <c r="U23" s="481"/>
      <c r="V23" s="484" t="s">
        <v>107</v>
      </c>
      <c r="W23" s="485"/>
      <c r="X23" s="445" t="s">
        <v>108</v>
      </c>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row>
    <row r="24" spans="1:53" ht="15.75" customHeight="1">
      <c r="A24" s="131"/>
      <c r="B24" s="133"/>
      <c r="C24" s="447"/>
      <c r="D24" s="448"/>
      <c r="E24" s="449"/>
      <c r="F24" s="470"/>
      <c r="G24" s="470"/>
      <c r="H24" s="453"/>
      <c r="I24" s="454"/>
      <c r="J24" s="454"/>
      <c r="K24" s="454"/>
      <c r="L24" s="455"/>
      <c r="M24" s="474"/>
      <c r="N24" s="475"/>
      <c r="O24" s="476"/>
      <c r="P24" s="474"/>
      <c r="Q24" s="475"/>
      <c r="R24" s="476"/>
      <c r="S24" s="482"/>
      <c r="T24" s="483"/>
      <c r="U24" s="483"/>
      <c r="V24" s="486"/>
      <c r="W24" s="487"/>
      <c r="X24" s="446"/>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row>
    <row r="25" spans="1:53" ht="39" customHeight="1" thickBot="1">
      <c r="A25" s="131"/>
      <c r="B25" s="133"/>
      <c r="C25" s="450"/>
      <c r="D25" s="451"/>
      <c r="E25" s="452"/>
      <c r="F25" s="471"/>
      <c r="G25" s="471"/>
      <c r="H25" s="456"/>
      <c r="I25" s="457"/>
      <c r="J25" s="457"/>
      <c r="K25" s="457"/>
      <c r="L25" s="458"/>
      <c r="M25" s="477"/>
      <c r="N25" s="478"/>
      <c r="O25" s="479"/>
      <c r="P25" s="477"/>
      <c r="Q25" s="478"/>
      <c r="R25" s="479"/>
      <c r="S25" s="456"/>
      <c r="T25" s="457"/>
      <c r="U25" s="457"/>
      <c r="V25" s="457"/>
      <c r="W25" s="458"/>
      <c r="X25" s="144" t="s">
        <v>108</v>
      </c>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row>
    <row r="26" spans="1:53" ht="25.5" customHeight="1">
      <c r="A26" s="131"/>
      <c r="B26" s="133"/>
      <c r="C26" s="468"/>
      <c r="D26" s="469"/>
      <c r="E26" s="469"/>
      <c r="F26" s="470"/>
      <c r="G26" s="470"/>
      <c r="H26" s="143" t="s">
        <v>106</v>
      </c>
      <c r="I26" s="472"/>
      <c r="J26" s="472"/>
      <c r="K26" s="472"/>
      <c r="L26" s="473"/>
      <c r="M26" s="474"/>
      <c r="N26" s="475"/>
      <c r="O26" s="476"/>
      <c r="P26" s="474"/>
      <c r="Q26" s="475"/>
      <c r="R26" s="476"/>
      <c r="S26" s="480"/>
      <c r="T26" s="481"/>
      <c r="U26" s="481"/>
      <c r="V26" s="484" t="s">
        <v>107</v>
      </c>
      <c r="W26" s="485"/>
      <c r="X26" s="445" t="s">
        <v>108</v>
      </c>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row>
    <row r="27" spans="1:53" ht="15.75" customHeight="1">
      <c r="A27" s="131"/>
      <c r="B27" s="133"/>
      <c r="C27" s="447"/>
      <c r="D27" s="448"/>
      <c r="E27" s="449"/>
      <c r="F27" s="470"/>
      <c r="G27" s="470"/>
      <c r="H27" s="453"/>
      <c r="I27" s="454"/>
      <c r="J27" s="454"/>
      <c r="K27" s="454"/>
      <c r="L27" s="455"/>
      <c r="M27" s="474"/>
      <c r="N27" s="475"/>
      <c r="O27" s="476"/>
      <c r="P27" s="474"/>
      <c r="Q27" s="475"/>
      <c r="R27" s="476"/>
      <c r="S27" s="482"/>
      <c r="T27" s="483"/>
      <c r="U27" s="483"/>
      <c r="V27" s="486"/>
      <c r="W27" s="487"/>
      <c r="X27" s="446"/>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row>
    <row r="28" spans="1:53" ht="39" customHeight="1" thickBot="1">
      <c r="A28" s="131"/>
      <c r="B28" s="133"/>
      <c r="C28" s="450"/>
      <c r="D28" s="451"/>
      <c r="E28" s="452"/>
      <c r="F28" s="471"/>
      <c r="G28" s="471"/>
      <c r="H28" s="456"/>
      <c r="I28" s="457"/>
      <c r="J28" s="457"/>
      <c r="K28" s="457"/>
      <c r="L28" s="458"/>
      <c r="M28" s="477"/>
      <c r="N28" s="478"/>
      <c r="O28" s="479"/>
      <c r="P28" s="477"/>
      <c r="Q28" s="478"/>
      <c r="R28" s="479"/>
      <c r="S28" s="456"/>
      <c r="T28" s="457"/>
      <c r="U28" s="457"/>
      <c r="V28" s="457"/>
      <c r="W28" s="458"/>
      <c r="X28" s="144" t="s">
        <v>108</v>
      </c>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row>
    <row r="29" spans="1:53" ht="13.5">
      <c r="A29" s="131"/>
      <c r="B29" s="133"/>
      <c r="C29" s="133"/>
      <c r="D29" s="133"/>
      <c r="E29" s="133"/>
      <c r="F29" s="133"/>
      <c r="G29" s="488" t="s">
        <v>109</v>
      </c>
      <c r="H29" s="489"/>
      <c r="I29" s="489"/>
      <c r="J29" s="489"/>
      <c r="K29" s="489"/>
      <c r="L29" s="489"/>
      <c r="M29" s="133"/>
      <c r="N29" s="133"/>
      <c r="O29" s="133"/>
      <c r="P29" s="133"/>
      <c r="Q29" s="133"/>
      <c r="R29" s="133"/>
      <c r="S29" s="488" t="s">
        <v>110</v>
      </c>
      <c r="T29" s="489"/>
      <c r="U29" s="489"/>
      <c r="V29" s="489"/>
      <c r="W29" s="489"/>
      <c r="X29" s="489"/>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row>
    <row r="30" spans="1:53" ht="13.5" customHeight="1">
      <c r="A30" s="131"/>
      <c r="B30" s="133"/>
      <c r="C30" s="133"/>
      <c r="D30" s="145"/>
      <c r="E30" s="145"/>
      <c r="F30" s="145"/>
      <c r="G30" s="489"/>
      <c r="H30" s="489"/>
      <c r="I30" s="489"/>
      <c r="J30" s="489"/>
      <c r="K30" s="489"/>
      <c r="L30" s="489"/>
      <c r="M30" s="145"/>
      <c r="N30" s="145"/>
      <c r="O30" s="133"/>
      <c r="P30" s="133"/>
      <c r="Q30" s="133"/>
      <c r="R30" s="133"/>
      <c r="S30" s="489"/>
      <c r="T30" s="489"/>
      <c r="U30" s="489"/>
      <c r="V30" s="489"/>
      <c r="W30" s="489"/>
      <c r="X30" s="489"/>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row>
    <row r="31" spans="1:53" ht="8.25" customHeight="1">
      <c r="A31" s="131"/>
      <c r="B31" s="133"/>
      <c r="C31" s="145"/>
      <c r="D31" s="145"/>
      <c r="E31" s="145"/>
      <c r="F31" s="145"/>
      <c r="G31" s="145"/>
      <c r="H31" s="145"/>
      <c r="I31" s="145"/>
      <c r="J31" s="145"/>
      <c r="K31" s="145"/>
      <c r="L31" s="145"/>
      <c r="M31" s="145"/>
      <c r="N31" s="145"/>
      <c r="O31" s="133"/>
      <c r="P31" s="133"/>
      <c r="Q31" s="133"/>
      <c r="R31" s="133"/>
      <c r="S31" s="146"/>
      <c r="T31" s="146"/>
      <c r="U31" s="146"/>
      <c r="V31" s="146"/>
      <c r="W31" s="146"/>
      <c r="X31" s="133"/>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row>
    <row r="32" spans="1:53" ht="8.25" customHeight="1">
      <c r="A32" s="131"/>
      <c r="B32" s="133"/>
      <c r="C32" s="133"/>
      <c r="D32" s="133"/>
      <c r="E32" s="133"/>
      <c r="F32" s="133"/>
      <c r="G32" s="133"/>
      <c r="H32" s="133"/>
      <c r="I32" s="133"/>
      <c r="J32" s="133"/>
      <c r="K32" s="133"/>
      <c r="L32" s="133"/>
      <c r="M32" s="133"/>
      <c r="N32" s="133"/>
      <c r="O32" s="133"/>
      <c r="P32" s="133"/>
      <c r="Q32" s="133"/>
      <c r="R32" s="133"/>
      <c r="S32" s="146"/>
      <c r="T32" s="146"/>
      <c r="U32" s="146"/>
      <c r="V32" s="146"/>
      <c r="W32" s="146"/>
      <c r="X32" s="133"/>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row>
    <row r="33" spans="1:53" ht="18.75">
      <c r="A33" s="131"/>
      <c r="B33" s="133"/>
      <c r="C33" s="147" t="s">
        <v>111</v>
      </c>
      <c r="D33" s="133"/>
      <c r="E33" s="133"/>
      <c r="F33" s="133"/>
      <c r="G33" s="133"/>
      <c r="H33" s="133"/>
      <c r="I33" s="133"/>
      <c r="J33" s="133"/>
      <c r="K33" s="133"/>
      <c r="L33" s="133"/>
      <c r="M33" s="147" t="s">
        <v>112</v>
      </c>
      <c r="N33" s="147"/>
      <c r="O33" s="136"/>
      <c r="P33" s="136"/>
      <c r="Q33" s="136"/>
      <c r="R33" s="136"/>
      <c r="S33" s="146"/>
      <c r="T33" s="146"/>
      <c r="U33" s="147" t="s">
        <v>113</v>
      </c>
      <c r="V33" s="146"/>
      <c r="W33" s="146"/>
      <c r="X33" s="133"/>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row>
    <row r="34" spans="1:53" ht="27" customHeight="1" thickBot="1">
      <c r="A34" s="131"/>
      <c r="B34" s="133"/>
      <c r="C34" s="133"/>
      <c r="D34" s="136"/>
      <c r="E34" s="136"/>
      <c r="F34" s="136"/>
      <c r="G34" s="136"/>
      <c r="H34" s="133"/>
      <c r="I34" s="133"/>
      <c r="J34" s="133"/>
      <c r="K34" s="133"/>
      <c r="L34" s="133"/>
      <c r="M34" s="133"/>
      <c r="N34" s="133"/>
      <c r="O34" s="148"/>
      <c r="P34" s="149" t="s">
        <v>8</v>
      </c>
      <c r="Q34" s="148"/>
      <c r="R34" s="135" t="s">
        <v>114</v>
      </c>
      <c r="S34" s="135"/>
      <c r="T34" s="135"/>
      <c r="U34" s="133"/>
      <c r="V34" s="133"/>
      <c r="W34" s="146"/>
      <c r="X34" s="133"/>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row>
    <row r="35" spans="1:53" ht="32.25" customHeight="1" thickBot="1">
      <c r="A35" s="131"/>
      <c r="B35" s="133"/>
      <c r="C35" s="135" t="s">
        <v>115</v>
      </c>
      <c r="D35" s="136"/>
      <c r="E35" s="136"/>
      <c r="F35" s="136"/>
      <c r="G35" s="136"/>
      <c r="H35" s="133"/>
      <c r="I35" s="133"/>
      <c r="J35" s="133"/>
      <c r="K35" s="133"/>
      <c r="L35" s="133"/>
      <c r="M35" s="150"/>
      <c r="N35" s="151"/>
      <c r="O35" s="490" t="s">
        <v>116</v>
      </c>
      <c r="P35" s="491"/>
      <c r="Q35" s="492" t="s">
        <v>117</v>
      </c>
      <c r="R35" s="491"/>
      <c r="S35" s="152" t="s">
        <v>118</v>
      </c>
      <c r="T35" s="133"/>
      <c r="U35" s="133"/>
      <c r="V35" s="493"/>
      <c r="W35" s="133"/>
      <c r="X35" s="133"/>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row>
    <row r="36" spans="1:53" ht="39" customHeight="1" thickBot="1" thickTop="1">
      <c r="A36" s="131"/>
      <c r="B36" s="133"/>
      <c r="C36" s="495" t="s">
        <v>119</v>
      </c>
      <c r="D36" s="495"/>
      <c r="E36" s="495" t="s">
        <v>120</v>
      </c>
      <c r="F36" s="495"/>
      <c r="G36" s="495" t="s">
        <v>121</v>
      </c>
      <c r="H36" s="495"/>
      <c r="I36" s="495"/>
      <c r="J36" s="133"/>
      <c r="K36" s="133"/>
      <c r="L36" s="133"/>
      <c r="M36" s="496" t="s">
        <v>122</v>
      </c>
      <c r="N36" s="497"/>
      <c r="O36" s="498"/>
      <c r="P36" s="499"/>
      <c r="Q36" s="514"/>
      <c r="R36" s="499"/>
      <c r="S36" s="153">
        <f>SUM(O36:R36)</f>
        <v>0</v>
      </c>
      <c r="T36" s="133"/>
      <c r="U36" s="133"/>
      <c r="V36" s="494"/>
      <c r="W36" s="154" t="s">
        <v>123</v>
      </c>
      <c r="X36" s="133"/>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row>
    <row r="37" spans="1:53" ht="39" customHeight="1">
      <c r="A37" s="131"/>
      <c r="B37" s="133"/>
      <c r="C37" s="155"/>
      <c r="D37" s="155"/>
      <c r="E37" s="155"/>
      <c r="F37" s="155"/>
      <c r="G37" s="155"/>
      <c r="H37" s="155"/>
      <c r="I37" s="133"/>
      <c r="J37" s="133"/>
      <c r="K37" s="133"/>
      <c r="L37" s="133"/>
      <c r="M37" s="501" t="s">
        <v>124</v>
      </c>
      <c r="N37" s="502"/>
      <c r="O37" s="503"/>
      <c r="P37" s="504"/>
      <c r="Q37" s="505"/>
      <c r="R37" s="504"/>
      <c r="S37" s="156">
        <f>SUM(O37:R37)</f>
        <v>0</v>
      </c>
      <c r="T37" s="133"/>
      <c r="U37" s="157"/>
      <c r="V37" s="133"/>
      <c r="W37" s="133"/>
      <c r="X37" s="133"/>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row>
    <row r="38" spans="1:53" ht="39" customHeight="1">
      <c r="A38" s="131"/>
      <c r="B38" s="133"/>
      <c r="C38" s="500" t="s">
        <v>125</v>
      </c>
      <c r="D38" s="500"/>
      <c r="E38" s="500" t="s">
        <v>120</v>
      </c>
      <c r="F38" s="500"/>
      <c r="G38" s="500" t="s">
        <v>121</v>
      </c>
      <c r="H38" s="500"/>
      <c r="I38" s="500"/>
      <c r="J38" s="133"/>
      <c r="K38" s="133"/>
      <c r="L38" s="133"/>
      <c r="M38" s="501" t="s">
        <v>126</v>
      </c>
      <c r="N38" s="502"/>
      <c r="O38" s="503"/>
      <c r="P38" s="504"/>
      <c r="Q38" s="505"/>
      <c r="R38" s="504"/>
      <c r="S38" s="156">
        <f>SUM(O38:R38)</f>
        <v>0</v>
      </c>
      <c r="T38" s="133"/>
      <c r="U38" s="157"/>
      <c r="V38" s="133"/>
      <c r="W38" s="157"/>
      <c r="X38" s="133"/>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row>
    <row r="39" spans="1:53" ht="39" customHeight="1" thickBot="1">
      <c r="A39" s="131"/>
      <c r="B39" s="133"/>
      <c r="C39" s="133"/>
      <c r="D39" s="133"/>
      <c r="E39" s="133"/>
      <c r="F39" s="133"/>
      <c r="G39" s="133"/>
      <c r="H39" s="133"/>
      <c r="I39" s="133"/>
      <c r="J39" s="133"/>
      <c r="K39" s="133"/>
      <c r="L39" s="133"/>
      <c r="M39" s="506" t="s">
        <v>118</v>
      </c>
      <c r="N39" s="507"/>
      <c r="O39" s="508">
        <f>SUM(O36:P38)</f>
        <v>0</v>
      </c>
      <c r="P39" s="509"/>
      <c r="Q39" s="510">
        <f>SUM(Q36:R38)</f>
        <v>0</v>
      </c>
      <c r="R39" s="509"/>
      <c r="S39" s="158">
        <f>SUM(S36:S38)</f>
        <v>0</v>
      </c>
      <c r="T39" s="133"/>
      <c r="U39" s="133"/>
      <c r="V39" s="133"/>
      <c r="W39" s="157"/>
      <c r="X39" s="133"/>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row>
    <row r="40" spans="1:53" s="161" customFormat="1" ht="34.5" customHeight="1">
      <c r="A40" s="159"/>
      <c r="B40" s="136"/>
      <c r="C40" s="511" t="s">
        <v>127</v>
      </c>
      <c r="D40" s="512"/>
      <c r="E40" s="512"/>
      <c r="F40" s="513"/>
      <c r="G40" s="511" t="s">
        <v>128</v>
      </c>
      <c r="H40" s="513"/>
      <c r="I40" s="136"/>
      <c r="J40" s="136"/>
      <c r="K40" s="136"/>
      <c r="L40" s="136"/>
      <c r="M40" s="136"/>
      <c r="N40" s="136"/>
      <c r="O40" s="136"/>
      <c r="P40" s="136"/>
      <c r="Q40" s="136"/>
      <c r="R40" s="136"/>
      <c r="S40" s="160"/>
      <c r="T40" s="160"/>
      <c r="U40" s="160"/>
      <c r="V40" s="160"/>
      <c r="W40" s="160"/>
      <c r="X40" s="136"/>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row>
    <row r="41" spans="1:53" s="161" customFormat="1" ht="12" customHeight="1">
      <c r="A41" s="159"/>
      <c r="S41" s="162"/>
      <c r="T41" s="162"/>
      <c r="U41" s="162"/>
      <c r="V41" s="162"/>
      <c r="W41" s="162"/>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row>
    <row r="42" spans="1:53" ht="13.5">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row>
    <row r="43" spans="1:53" ht="13.5">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row>
    <row r="44" spans="1:53" ht="13.5">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row>
    <row r="45" spans="1:53" ht="13.5">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row>
    <row r="46" spans="1:53" ht="13.5">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row>
    <row r="47" spans="1:53" ht="13.5">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row>
    <row r="48" spans="1:53" ht="13.5">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row>
    <row r="49" spans="1:53" ht="13.5">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row>
    <row r="50" spans="1:53" ht="13.5">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row>
    <row r="51" spans="1:53" ht="13.5">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row>
    <row r="52" spans="1:53" ht="13.5">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row>
    <row r="53" spans="1:53" ht="13.5">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row>
    <row r="54" spans="1:53" ht="13.5">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row>
    <row r="55" spans="1:53" ht="13.5">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row>
    <row r="56" spans="1:53" ht="13.5">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row>
    <row r="57" spans="1:53" ht="13.5">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row>
    <row r="58" spans="1:53" ht="13.5">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row>
    <row r="59" spans="1:53" ht="13.5">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row>
    <row r="60" spans="1:53" ht="13.5">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row>
    <row r="61" spans="1:53" ht="13.5">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row>
    <row r="62" spans="1:53" ht="13.5">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row>
    <row r="63" spans="1:53" ht="13.5">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row>
    <row r="64" spans="1:53" ht="13.5">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row>
    <row r="65" spans="1:53" ht="13.5">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row>
    <row r="66" spans="1:53" ht="13.5">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row>
    <row r="67" spans="1:53" ht="13.5">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row>
    <row r="68" spans="1:53" ht="13.5">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row>
    <row r="69" spans="1:53" ht="13.5">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row>
    <row r="70" spans="1:53" ht="13.5">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row>
    <row r="71" spans="1:53" ht="13.5">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row>
    <row r="72" spans="1:53" ht="13.5">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row>
    <row r="73" spans="1:53" ht="13.5">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row>
    <row r="74" spans="1:53" ht="13.5">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row>
    <row r="75" spans="1:53" ht="13.5">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row>
    <row r="76" spans="1:53" ht="13.5">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row>
    <row r="77" spans="1:53" ht="30" customHeight="1">
      <c r="A77" s="131"/>
      <c r="B77" s="131"/>
      <c r="C77" s="131"/>
      <c r="D77" s="131"/>
      <c r="E77" s="131"/>
      <c r="F77" s="163" t="s">
        <v>35</v>
      </c>
      <c r="G77" s="164" t="s">
        <v>129</v>
      </c>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row>
    <row r="78" spans="1:53" ht="30" customHeight="1">
      <c r="A78" s="131"/>
      <c r="B78" s="131"/>
      <c r="C78" s="131"/>
      <c r="D78" s="131"/>
      <c r="E78" s="131"/>
      <c r="F78" s="163" t="s">
        <v>130</v>
      </c>
      <c r="G78" s="164" t="s">
        <v>131</v>
      </c>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row>
    <row r="79" spans="1:53" ht="30" customHeight="1">
      <c r="A79" s="131"/>
      <c r="B79" s="131"/>
      <c r="C79" s="131"/>
      <c r="D79" s="131"/>
      <c r="E79" s="131"/>
      <c r="F79" s="131"/>
      <c r="G79" s="164" t="s">
        <v>132</v>
      </c>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row>
    <row r="80" spans="1:53" ht="30" customHeight="1">
      <c r="A80" s="131"/>
      <c r="B80" s="131"/>
      <c r="C80" s="131"/>
      <c r="D80" s="131"/>
      <c r="E80" s="131"/>
      <c r="F80" s="131"/>
      <c r="G80" s="164" t="s">
        <v>133</v>
      </c>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row>
    <row r="81" spans="1:53" ht="30" customHeight="1">
      <c r="A81" s="131"/>
      <c r="B81" s="131"/>
      <c r="C81" s="131"/>
      <c r="D81" s="131"/>
      <c r="E81" s="131"/>
      <c r="F81" s="131"/>
      <c r="G81" s="164" t="s">
        <v>178</v>
      </c>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row>
    <row r="82" spans="1:53" ht="24">
      <c r="A82" s="131"/>
      <c r="B82" s="131"/>
      <c r="C82" s="131"/>
      <c r="D82" s="131"/>
      <c r="E82" s="131"/>
      <c r="F82" s="131"/>
      <c r="G82" s="164"/>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row>
    <row r="83" spans="1:53" ht="13.5">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row>
    <row r="84" spans="1:53" ht="13.5">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row>
    <row r="85" spans="1:53" ht="13.5">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row>
    <row r="86" spans="1:53" ht="13.5">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row>
    <row r="87" spans="1:53" ht="13.5">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row>
    <row r="88" spans="1:53" ht="13.5">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row>
    <row r="89" spans="1:53" ht="13.5">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row>
    <row r="90" spans="1:53" ht="13.5">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row>
    <row r="91" spans="1:53" ht="13.5">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row>
    <row r="92" spans="1:53" ht="13.5">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row>
    <row r="93" spans="1:53" ht="13.5">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row>
    <row r="94" spans="1:53" ht="13.5">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row>
    <row r="95" spans="1:53" ht="13.5">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row>
    <row r="96" spans="1:53" ht="13.5">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row>
    <row r="97" spans="1:53" ht="13.5">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row>
    <row r="98" spans="1:53" ht="13.5">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row>
    <row r="99" spans="1:53" ht="13.5">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row>
    <row r="100" spans="1:53" ht="13.5">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row>
    <row r="101" spans="1:53" ht="13.5">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row>
    <row r="102" spans="1:53" ht="13.5">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row>
    <row r="103" spans="1:53" ht="13.5">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row>
    <row r="104" spans="1:53" ht="13.5">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row>
    <row r="105" spans="1:53" ht="13.5">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row>
    <row r="106" spans="1:53" ht="13.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row>
    <row r="107" spans="1:53" ht="13.5">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row>
    <row r="108" spans="1:53" ht="13.5">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row>
    <row r="109" spans="1:53" ht="13.5">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row>
    <row r="110" spans="1:53" ht="13.5">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row>
    <row r="111" spans="1:53" ht="13.5">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row>
    <row r="112" spans="1:53" ht="13.5">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row>
    <row r="113" spans="1:53" ht="13.5">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row>
    <row r="114" spans="1:53" ht="13.5">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row>
    <row r="115" spans="1:53" ht="13.5">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row>
    <row r="116" spans="1:53" ht="13.5">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row>
    <row r="117" spans="1:53" ht="13.5">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row>
    <row r="118" spans="1:53" ht="13.5">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row>
    <row r="119" spans="1:53" ht="13.5">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row>
    <row r="120" spans="1:53" ht="13.5">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row>
    <row r="121" spans="1:53" ht="13.5">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row>
    <row r="122" spans="1:53" ht="13.5">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row>
    <row r="123" spans="1:53" ht="13.5">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row>
    <row r="124" spans="1:53" ht="13.5">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row>
    <row r="125" spans="1:53" ht="13.5">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row>
    <row r="126" spans="1:53" ht="13.5">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row>
    <row r="127" spans="1:53" ht="13.5">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row>
    <row r="128" spans="1:53" ht="13.5">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row>
    <row r="129" spans="1:53" ht="13.5">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row>
    <row r="130" spans="1:53" ht="13.5">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row>
    <row r="131" spans="1:53" ht="13.5">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row>
    <row r="132" spans="1:53" ht="13.5">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c r="BA132" s="131"/>
    </row>
    <row r="133" spans="1:53" ht="13.5">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row>
    <row r="134" spans="1:53" ht="13.5">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row>
    <row r="135" spans="1:53" ht="13.5">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1"/>
      <c r="AZ135" s="131"/>
      <c r="BA135" s="131"/>
    </row>
    <row r="136" spans="1:53" ht="13.5">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131"/>
      <c r="BA136" s="131"/>
    </row>
    <row r="137" spans="1:53" ht="13.5">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1"/>
      <c r="BA137" s="131"/>
    </row>
    <row r="138" spans="1:53" ht="13.5">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row>
    <row r="139" spans="1:53" ht="13.5">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row>
    <row r="140" spans="1:53" ht="13.5">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row>
    <row r="141" spans="1:53" ht="13.5">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row>
    <row r="142" spans="1:53" ht="13.5">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1"/>
      <c r="AZ142" s="131"/>
      <c r="BA142" s="131"/>
    </row>
    <row r="143" spans="1:53" ht="13.5">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1"/>
      <c r="AZ143" s="131"/>
      <c r="BA143" s="131"/>
    </row>
    <row r="144" spans="1:53" ht="13.5">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row>
    <row r="145" spans="1:53" ht="13.5">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1"/>
      <c r="AZ145" s="131"/>
      <c r="BA145" s="131"/>
    </row>
    <row r="146" spans="1:53" ht="13.5">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row>
    <row r="147" spans="1:53" ht="13.5">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1"/>
      <c r="AZ147" s="131"/>
      <c r="BA147" s="131"/>
    </row>
    <row r="148" spans="1:53" ht="13.5">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1"/>
      <c r="AZ148" s="131"/>
      <c r="BA148" s="131"/>
    </row>
    <row r="149" spans="1:53" ht="13.5">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row>
    <row r="150" spans="1:53" ht="13.5">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row>
    <row r="151" spans="1:53" ht="13.5">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row>
    <row r="152" spans="1:53" ht="13.5">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row>
    <row r="153" spans="1:53" ht="13.5">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row>
    <row r="154" spans="1:53" ht="13.5">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row>
    <row r="155" spans="1:53" ht="13.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row>
    <row r="156" spans="1:53" ht="13.5">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1"/>
      <c r="AZ156" s="131"/>
      <c r="BA156" s="131"/>
    </row>
    <row r="157" spans="1:53" ht="13.5">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row>
    <row r="158" spans="1:53" ht="13.5">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1"/>
      <c r="AZ158" s="131"/>
      <c r="BA158" s="131"/>
    </row>
    <row r="159" spans="1:53" ht="13.5">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row>
    <row r="160" spans="1:53" ht="13.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c r="AY160" s="131"/>
      <c r="AZ160" s="131"/>
      <c r="BA160" s="131"/>
    </row>
    <row r="161" spans="1:53" ht="13.5">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1"/>
      <c r="AY161" s="131"/>
      <c r="AZ161" s="131"/>
      <c r="BA161" s="131"/>
    </row>
    <row r="162" spans="1:53" ht="13.5">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row>
    <row r="163" spans="1:53" ht="13.5">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31"/>
      <c r="AP163" s="131"/>
      <c r="AQ163" s="131"/>
      <c r="AR163" s="131"/>
      <c r="AS163" s="131"/>
      <c r="AT163" s="131"/>
      <c r="AU163" s="131"/>
      <c r="AV163" s="131"/>
      <c r="AW163" s="131"/>
      <c r="AX163" s="131"/>
      <c r="AY163" s="131"/>
      <c r="AZ163" s="131"/>
      <c r="BA163" s="131"/>
    </row>
    <row r="164" spans="1:53" ht="13.5">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1"/>
      <c r="AY164" s="131"/>
      <c r="AZ164" s="131"/>
      <c r="BA164" s="131"/>
    </row>
    <row r="165" spans="1:53" ht="13.5">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31"/>
      <c r="AP165" s="131"/>
      <c r="AQ165" s="131"/>
      <c r="AR165" s="131"/>
      <c r="AS165" s="131"/>
      <c r="AT165" s="131"/>
      <c r="AU165" s="131"/>
      <c r="AV165" s="131"/>
      <c r="AW165" s="131"/>
      <c r="AX165" s="131"/>
      <c r="AY165" s="131"/>
      <c r="AZ165" s="131"/>
      <c r="BA165" s="131"/>
    </row>
    <row r="166" spans="1:53" ht="13.5">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row>
    <row r="167" spans="1:53" ht="13.5">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c r="AO167" s="131"/>
      <c r="AP167" s="131"/>
      <c r="AQ167" s="131"/>
      <c r="AR167" s="131"/>
      <c r="AS167" s="131"/>
      <c r="AT167" s="131"/>
      <c r="AU167" s="131"/>
      <c r="AV167" s="131"/>
      <c r="AW167" s="131"/>
      <c r="AX167" s="131"/>
      <c r="AY167" s="131"/>
      <c r="AZ167" s="131"/>
      <c r="BA167" s="131"/>
    </row>
    <row r="168" spans="1:53" ht="13.5">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1"/>
      <c r="AU168" s="131"/>
      <c r="AV168" s="131"/>
      <c r="AW168" s="131"/>
      <c r="AX168" s="131"/>
      <c r="AY168" s="131"/>
      <c r="AZ168" s="131"/>
      <c r="BA168" s="131"/>
    </row>
    <row r="169" spans="1:53" ht="13.5">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1"/>
      <c r="AY169" s="131"/>
      <c r="AZ169" s="131"/>
      <c r="BA169" s="131"/>
    </row>
    <row r="170" spans="1:53" ht="13.5">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c r="AO170" s="131"/>
      <c r="AP170" s="131"/>
      <c r="AQ170" s="131"/>
      <c r="AR170" s="131"/>
      <c r="AS170" s="131"/>
      <c r="AT170" s="131"/>
      <c r="AU170" s="131"/>
      <c r="AV170" s="131"/>
      <c r="AW170" s="131"/>
      <c r="AX170" s="131"/>
      <c r="AY170" s="131"/>
      <c r="AZ170" s="131"/>
      <c r="BA170" s="131"/>
    </row>
    <row r="171" spans="1:53" ht="13.5">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c r="AO171" s="131"/>
      <c r="AP171" s="131"/>
      <c r="AQ171" s="131"/>
      <c r="AR171" s="131"/>
      <c r="AS171" s="131"/>
      <c r="AT171" s="131"/>
      <c r="AU171" s="131"/>
      <c r="AV171" s="131"/>
      <c r="AW171" s="131"/>
      <c r="AX171" s="131"/>
      <c r="AY171" s="131"/>
      <c r="AZ171" s="131"/>
      <c r="BA171" s="131"/>
    </row>
    <row r="172" spans="1:53" ht="13.5">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1"/>
      <c r="AY172" s="131"/>
      <c r="AZ172" s="131"/>
      <c r="BA172" s="131"/>
    </row>
    <row r="173" spans="1:53" ht="13.5">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c r="AO173" s="131"/>
      <c r="AP173" s="131"/>
      <c r="AQ173" s="131"/>
      <c r="AR173" s="131"/>
      <c r="AS173" s="131"/>
      <c r="AT173" s="131"/>
      <c r="AU173" s="131"/>
      <c r="AV173" s="131"/>
      <c r="AW173" s="131"/>
      <c r="AX173" s="131"/>
      <c r="AY173" s="131"/>
      <c r="AZ173" s="131"/>
      <c r="BA173" s="131"/>
    </row>
    <row r="174" spans="1:53" ht="13.5">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131"/>
      <c r="AW174" s="131"/>
      <c r="AX174" s="131"/>
      <c r="AY174" s="131"/>
      <c r="AZ174" s="131"/>
      <c r="BA174" s="131"/>
    </row>
    <row r="175" spans="1:53" ht="13.5">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1"/>
      <c r="AQ175" s="131"/>
      <c r="AR175" s="131"/>
      <c r="AS175" s="131"/>
      <c r="AT175" s="131"/>
      <c r="AU175" s="131"/>
      <c r="AV175" s="131"/>
      <c r="AW175" s="131"/>
      <c r="AX175" s="131"/>
      <c r="AY175" s="131"/>
      <c r="AZ175" s="131"/>
      <c r="BA175" s="131"/>
    </row>
    <row r="176" spans="1:53" ht="13.5">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131"/>
      <c r="BA176" s="131"/>
    </row>
    <row r="177" spans="1:53" ht="13.5">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U177" s="131"/>
      <c r="AV177" s="131"/>
      <c r="AW177" s="131"/>
      <c r="AX177" s="131"/>
      <c r="AY177" s="131"/>
      <c r="AZ177" s="131"/>
      <c r="BA177" s="131"/>
    </row>
    <row r="178" spans="1:53" ht="13.5">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131"/>
      <c r="BA178" s="131"/>
    </row>
    <row r="179" spans="1:53" ht="13.5">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row>
    <row r="180" spans="1:53" ht="13.5">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row>
    <row r="181" spans="1:53" ht="13.5">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row>
    <row r="182" spans="1:53" ht="13.5">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row>
    <row r="183" spans="1:53" ht="13.5">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row>
    <row r="184" spans="1:53" ht="13.5">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row>
    <row r="185" spans="1:53" ht="13.5">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c r="AR185" s="131"/>
      <c r="AS185" s="131"/>
      <c r="AT185" s="131"/>
      <c r="AU185" s="131"/>
      <c r="AV185" s="131"/>
      <c r="AW185" s="131"/>
      <c r="AX185" s="131"/>
      <c r="AY185" s="131"/>
      <c r="AZ185" s="131"/>
      <c r="BA185" s="131"/>
    </row>
    <row r="186" spans="1:53" ht="13.5">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c r="AW186" s="131"/>
      <c r="AX186" s="131"/>
      <c r="AY186" s="131"/>
      <c r="AZ186" s="131"/>
      <c r="BA186" s="131"/>
    </row>
    <row r="187" spans="1:53" ht="13.5">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131"/>
      <c r="BA187" s="131"/>
    </row>
    <row r="188" spans="1:53" ht="13.5">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131"/>
      <c r="BA188" s="131"/>
    </row>
    <row r="189" spans="1:53" ht="13.5">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131"/>
      <c r="BA189" s="131"/>
    </row>
    <row r="190" spans="1:53" ht="13.5">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131"/>
      <c r="AV190" s="131"/>
      <c r="AW190" s="131"/>
      <c r="AX190" s="131"/>
      <c r="AY190" s="131"/>
      <c r="AZ190" s="131"/>
      <c r="BA190" s="131"/>
    </row>
    <row r="191" spans="1:53" ht="13.5">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row>
    <row r="192" spans="1:53" ht="13.5">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131"/>
      <c r="BA192" s="131"/>
    </row>
    <row r="193" spans="1:53" ht="13.5">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c r="AO193" s="131"/>
      <c r="AP193" s="131"/>
      <c r="AQ193" s="131"/>
      <c r="AR193" s="131"/>
      <c r="AS193" s="131"/>
      <c r="AT193" s="131"/>
      <c r="AU193" s="131"/>
      <c r="AV193" s="131"/>
      <c r="AW193" s="131"/>
      <c r="AX193" s="131"/>
      <c r="AY193" s="131"/>
      <c r="AZ193" s="131"/>
      <c r="BA193" s="131"/>
    </row>
    <row r="194" spans="1:53" ht="13.5">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c r="AO194" s="131"/>
      <c r="AP194" s="131"/>
      <c r="AQ194" s="131"/>
      <c r="AR194" s="131"/>
      <c r="AS194" s="131"/>
      <c r="AT194" s="131"/>
      <c r="AU194" s="131"/>
      <c r="AV194" s="131"/>
      <c r="AW194" s="131"/>
      <c r="AX194" s="131"/>
      <c r="AY194" s="131"/>
      <c r="AZ194" s="131"/>
      <c r="BA194" s="131"/>
    </row>
    <row r="195" spans="1:53" ht="13.5">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c r="AY195" s="131"/>
      <c r="AZ195" s="131"/>
      <c r="BA195" s="131"/>
    </row>
    <row r="196" spans="1:53" ht="13.5">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c r="AW196" s="131"/>
      <c r="AX196" s="131"/>
      <c r="AY196" s="131"/>
      <c r="AZ196" s="131"/>
      <c r="BA196" s="131"/>
    </row>
    <row r="197" spans="1:53" ht="13.5">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1"/>
      <c r="AY197" s="131"/>
      <c r="AZ197" s="131"/>
      <c r="BA197" s="131"/>
    </row>
    <row r="198" spans="1:53" ht="13.5">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row>
    <row r="199" spans="1:53" ht="13.5">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1"/>
      <c r="AY199" s="131"/>
      <c r="AZ199" s="131"/>
      <c r="BA199" s="131"/>
    </row>
    <row r="200" spans="1:53" ht="13.5">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c r="AT200" s="131"/>
      <c r="AU200" s="131"/>
      <c r="AV200" s="131"/>
      <c r="AW200" s="131"/>
      <c r="AX200" s="131"/>
      <c r="AY200" s="131"/>
      <c r="AZ200" s="131"/>
      <c r="BA200" s="131"/>
    </row>
    <row r="201" spans="1:53" ht="13.5">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c r="AO201" s="131"/>
      <c r="AP201" s="131"/>
      <c r="AQ201" s="131"/>
      <c r="AR201" s="131"/>
      <c r="AS201" s="131"/>
      <c r="AT201" s="131"/>
      <c r="AU201" s="131"/>
      <c r="AV201" s="131"/>
      <c r="AW201" s="131"/>
      <c r="AX201" s="131"/>
      <c r="AY201" s="131"/>
      <c r="AZ201" s="131"/>
      <c r="BA201" s="131"/>
    </row>
    <row r="202" spans="1:53" ht="13.5">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c r="AO202" s="131"/>
      <c r="AP202" s="131"/>
      <c r="AQ202" s="131"/>
      <c r="AR202" s="131"/>
      <c r="AS202" s="131"/>
      <c r="AT202" s="131"/>
      <c r="AU202" s="131"/>
      <c r="AV202" s="131"/>
      <c r="AW202" s="131"/>
      <c r="AX202" s="131"/>
      <c r="AY202" s="131"/>
      <c r="AZ202" s="131"/>
      <c r="BA202" s="131"/>
    </row>
    <row r="203" spans="1:53" ht="13.5">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c r="AO203" s="131"/>
      <c r="AP203" s="131"/>
      <c r="AQ203" s="131"/>
      <c r="AR203" s="131"/>
      <c r="AS203" s="131"/>
      <c r="AT203" s="131"/>
      <c r="AU203" s="131"/>
      <c r="AV203" s="131"/>
      <c r="AW203" s="131"/>
      <c r="AX203" s="131"/>
      <c r="AY203" s="131"/>
      <c r="AZ203" s="131"/>
      <c r="BA203" s="131"/>
    </row>
    <row r="204" spans="1:53" ht="13.5">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c r="AO204" s="131"/>
      <c r="AP204" s="131"/>
      <c r="AQ204" s="131"/>
      <c r="AR204" s="131"/>
      <c r="AS204" s="131"/>
      <c r="AT204" s="131"/>
      <c r="AU204" s="131"/>
      <c r="AV204" s="131"/>
      <c r="AW204" s="131"/>
      <c r="AX204" s="131"/>
      <c r="AY204" s="131"/>
      <c r="AZ204" s="131"/>
      <c r="BA204" s="131"/>
    </row>
    <row r="205" spans="1:53" ht="13.5">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1"/>
      <c r="AY205" s="131"/>
      <c r="AZ205" s="131"/>
      <c r="BA205" s="131"/>
    </row>
    <row r="206" spans="1:53" ht="13.5">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c r="AO206" s="131"/>
      <c r="AP206" s="131"/>
      <c r="AQ206" s="131"/>
      <c r="AR206" s="131"/>
      <c r="AS206" s="131"/>
      <c r="AT206" s="131"/>
      <c r="AU206" s="131"/>
      <c r="AV206" s="131"/>
      <c r="AW206" s="131"/>
      <c r="AX206" s="131"/>
      <c r="AY206" s="131"/>
      <c r="AZ206" s="131"/>
      <c r="BA206" s="131"/>
    </row>
    <row r="207" spans="1:53" ht="13.5">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c r="AO207" s="131"/>
      <c r="AP207" s="131"/>
      <c r="AQ207" s="131"/>
      <c r="AR207" s="131"/>
      <c r="AS207" s="131"/>
      <c r="AT207" s="131"/>
      <c r="AU207" s="131"/>
      <c r="AV207" s="131"/>
      <c r="AW207" s="131"/>
      <c r="AX207" s="131"/>
      <c r="AY207" s="131"/>
      <c r="AZ207" s="131"/>
      <c r="BA207" s="131"/>
    </row>
    <row r="208" spans="1:53" ht="13.5">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row>
    <row r="209" spans="1:53" ht="13.5">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row>
    <row r="210" spans="1:53" ht="13.5">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row>
    <row r="211" spans="1:53" ht="13.5">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row>
    <row r="212" spans="1:53" ht="13.5">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131"/>
      <c r="AV212" s="131"/>
      <c r="AW212" s="131"/>
      <c r="AX212" s="131"/>
      <c r="AY212" s="131"/>
      <c r="AZ212" s="131"/>
      <c r="BA212" s="131"/>
    </row>
    <row r="213" spans="1:53" ht="13.5">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row>
    <row r="214" spans="1:53" ht="13.5">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row>
    <row r="215" spans="1:53" ht="13.5">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row>
    <row r="216" spans="1:53" ht="13.5">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row>
    <row r="217" spans="1:53" ht="13.5">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31"/>
      <c r="AP217" s="131"/>
      <c r="AQ217" s="131"/>
      <c r="AR217" s="131"/>
      <c r="AS217" s="131"/>
      <c r="AT217" s="131"/>
      <c r="AU217" s="131"/>
      <c r="AV217" s="131"/>
      <c r="AW217" s="131"/>
      <c r="AX217" s="131"/>
      <c r="AY217" s="131"/>
      <c r="AZ217" s="131"/>
      <c r="BA217" s="131"/>
    </row>
    <row r="218" spans="1:53" ht="13.5">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c r="AO218" s="131"/>
      <c r="AP218" s="131"/>
      <c r="AQ218" s="131"/>
      <c r="AR218" s="131"/>
      <c r="AS218" s="131"/>
      <c r="AT218" s="131"/>
      <c r="AU218" s="131"/>
      <c r="AV218" s="131"/>
      <c r="AW218" s="131"/>
      <c r="AX218" s="131"/>
      <c r="AY218" s="131"/>
      <c r="AZ218" s="131"/>
      <c r="BA218" s="131"/>
    </row>
    <row r="219" spans="1:53" ht="13.5">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row>
    <row r="220" spans="1:53" ht="13.5">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c r="AO220" s="131"/>
      <c r="AP220" s="131"/>
      <c r="AQ220" s="131"/>
      <c r="AR220" s="131"/>
      <c r="AS220" s="131"/>
      <c r="AT220" s="131"/>
      <c r="AU220" s="131"/>
      <c r="AV220" s="131"/>
      <c r="AW220" s="131"/>
      <c r="AX220" s="131"/>
      <c r="AY220" s="131"/>
      <c r="AZ220" s="131"/>
      <c r="BA220" s="131"/>
    </row>
    <row r="221" spans="1:53" ht="13.5">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131"/>
      <c r="AV221" s="131"/>
      <c r="AW221" s="131"/>
      <c r="AX221" s="131"/>
      <c r="AY221" s="131"/>
      <c r="AZ221" s="131"/>
      <c r="BA221" s="131"/>
    </row>
    <row r="222" spans="1:53" ht="13.5">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c r="AW222" s="131"/>
      <c r="AX222" s="131"/>
      <c r="AY222" s="131"/>
      <c r="AZ222" s="131"/>
      <c r="BA222" s="131"/>
    </row>
    <row r="223" spans="1:53" ht="13.5">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c r="AO223" s="131"/>
      <c r="AP223" s="131"/>
      <c r="AQ223" s="131"/>
      <c r="AR223" s="131"/>
      <c r="AS223" s="131"/>
      <c r="AT223" s="131"/>
      <c r="AU223" s="131"/>
      <c r="AV223" s="131"/>
      <c r="AW223" s="131"/>
      <c r="AX223" s="131"/>
      <c r="AY223" s="131"/>
      <c r="AZ223" s="131"/>
      <c r="BA223" s="131"/>
    </row>
    <row r="224" spans="1:53" ht="13.5">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c r="AO224" s="131"/>
      <c r="AP224" s="131"/>
      <c r="AQ224" s="131"/>
      <c r="AR224" s="131"/>
      <c r="AS224" s="131"/>
      <c r="AT224" s="131"/>
      <c r="AU224" s="131"/>
      <c r="AV224" s="131"/>
      <c r="AW224" s="131"/>
      <c r="AX224" s="131"/>
      <c r="AY224" s="131"/>
      <c r="AZ224" s="131"/>
      <c r="BA224" s="131"/>
    </row>
    <row r="225" spans="1:53" ht="13.5">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1"/>
      <c r="AW225" s="131"/>
      <c r="AX225" s="131"/>
      <c r="AY225" s="131"/>
      <c r="AZ225" s="131"/>
      <c r="BA225" s="131"/>
    </row>
    <row r="226" spans="1:53" ht="13.5">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131"/>
      <c r="AV226" s="131"/>
      <c r="AW226" s="131"/>
      <c r="AX226" s="131"/>
      <c r="AY226" s="131"/>
      <c r="AZ226" s="131"/>
      <c r="BA226" s="131"/>
    </row>
    <row r="227" spans="1:53" ht="13.5">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c r="AO227" s="131"/>
      <c r="AP227" s="131"/>
      <c r="AQ227" s="131"/>
      <c r="AR227" s="131"/>
      <c r="AS227" s="131"/>
      <c r="AT227" s="131"/>
      <c r="AU227" s="131"/>
      <c r="AV227" s="131"/>
      <c r="AW227" s="131"/>
      <c r="AX227" s="131"/>
      <c r="AY227" s="131"/>
      <c r="AZ227" s="131"/>
      <c r="BA227" s="131"/>
    </row>
    <row r="228" spans="1:53" ht="13.5">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1"/>
      <c r="AR228" s="131"/>
      <c r="AS228" s="131"/>
      <c r="AT228" s="131"/>
      <c r="AU228" s="131"/>
      <c r="AV228" s="131"/>
      <c r="AW228" s="131"/>
      <c r="AX228" s="131"/>
      <c r="AY228" s="131"/>
      <c r="AZ228" s="131"/>
      <c r="BA228" s="131"/>
    </row>
    <row r="229" spans="1:53" ht="13.5">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1"/>
      <c r="AY229" s="131"/>
      <c r="AZ229" s="131"/>
      <c r="BA229" s="131"/>
    </row>
    <row r="230" spans="1:53" ht="13.5">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1"/>
      <c r="AY230" s="131"/>
      <c r="AZ230" s="131"/>
      <c r="BA230" s="131"/>
    </row>
    <row r="231" spans="1:53" ht="13.5">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31"/>
      <c r="AP231" s="131"/>
      <c r="AQ231" s="131"/>
      <c r="AR231" s="131"/>
      <c r="AS231" s="131"/>
      <c r="AT231" s="131"/>
      <c r="AU231" s="131"/>
      <c r="AV231" s="131"/>
      <c r="AW231" s="131"/>
      <c r="AX231" s="131"/>
      <c r="AY231" s="131"/>
      <c r="AZ231" s="131"/>
      <c r="BA231" s="131"/>
    </row>
    <row r="232" spans="1:53" ht="13.5">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131"/>
      <c r="AS232" s="131"/>
      <c r="AT232" s="131"/>
      <c r="AU232" s="131"/>
      <c r="AV232" s="131"/>
      <c r="AW232" s="131"/>
      <c r="AX232" s="131"/>
      <c r="AY232" s="131"/>
      <c r="AZ232" s="131"/>
      <c r="BA232" s="131"/>
    </row>
    <row r="233" spans="1:53" ht="13.5">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131"/>
      <c r="AS233" s="131"/>
      <c r="AT233" s="131"/>
      <c r="AU233" s="131"/>
      <c r="AV233" s="131"/>
      <c r="AW233" s="131"/>
      <c r="AX233" s="131"/>
      <c r="AY233" s="131"/>
      <c r="AZ233" s="131"/>
      <c r="BA233" s="131"/>
    </row>
    <row r="234" spans="1:53" ht="13.5">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31"/>
      <c r="AR234" s="131"/>
      <c r="AS234" s="131"/>
      <c r="AT234" s="131"/>
      <c r="AU234" s="131"/>
      <c r="AV234" s="131"/>
      <c r="AW234" s="131"/>
      <c r="AX234" s="131"/>
      <c r="AY234" s="131"/>
      <c r="AZ234" s="131"/>
      <c r="BA234" s="131"/>
    </row>
    <row r="235" spans="1:53" ht="13.5">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131"/>
      <c r="AS235" s="131"/>
      <c r="AT235" s="131"/>
      <c r="AU235" s="131"/>
      <c r="AV235" s="131"/>
      <c r="AW235" s="131"/>
      <c r="AX235" s="131"/>
      <c r="AY235" s="131"/>
      <c r="AZ235" s="131"/>
      <c r="BA235" s="131"/>
    </row>
    <row r="236" spans="1:53" ht="13.5">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c r="AO236" s="131"/>
      <c r="AP236" s="131"/>
      <c r="AQ236" s="131"/>
      <c r="AR236" s="131"/>
      <c r="AS236" s="131"/>
      <c r="AT236" s="131"/>
      <c r="AU236" s="131"/>
      <c r="AV236" s="131"/>
      <c r="AW236" s="131"/>
      <c r="AX236" s="131"/>
      <c r="AY236" s="131"/>
      <c r="AZ236" s="131"/>
      <c r="BA236" s="131"/>
    </row>
    <row r="237" spans="1:53" ht="13.5">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c r="AO237" s="131"/>
      <c r="AP237" s="131"/>
      <c r="AQ237" s="131"/>
      <c r="AR237" s="131"/>
      <c r="AS237" s="131"/>
      <c r="AT237" s="131"/>
      <c r="AU237" s="131"/>
      <c r="AV237" s="131"/>
      <c r="AW237" s="131"/>
      <c r="AX237" s="131"/>
      <c r="AY237" s="131"/>
      <c r="AZ237" s="131"/>
      <c r="BA237" s="131"/>
    </row>
    <row r="238" spans="1:53" ht="13.5">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c r="AO238" s="131"/>
      <c r="AP238" s="131"/>
      <c r="AQ238" s="131"/>
      <c r="AR238" s="131"/>
      <c r="AS238" s="131"/>
      <c r="AT238" s="131"/>
      <c r="AU238" s="131"/>
      <c r="AV238" s="131"/>
      <c r="AW238" s="131"/>
      <c r="AX238" s="131"/>
      <c r="AY238" s="131"/>
      <c r="AZ238" s="131"/>
      <c r="BA238" s="131"/>
    </row>
    <row r="239" spans="1:53" ht="13.5">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c r="AO239" s="131"/>
      <c r="AP239" s="131"/>
      <c r="AQ239" s="131"/>
      <c r="AR239" s="131"/>
      <c r="AS239" s="131"/>
      <c r="AT239" s="131"/>
      <c r="AU239" s="131"/>
      <c r="AV239" s="131"/>
      <c r="AW239" s="131"/>
      <c r="AX239" s="131"/>
      <c r="AY239" s="131"/>
      <c r="AZ239" s="131"/>
      <c r="BA239" s="131"/>
    </row>
    <row r="240" spans="1:53" ht="13.5">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c r="AO240" s="131"/>
      <c r="AP240" s="131"/>
      <c r="AQ240" s="131"/>
      <c r="AR240" s="131"/>
      <c r="AS240" s="131"/>
      <c r="AT240" s="131"/>
      <c r="AU240" s="131"/>
      <c r="AV240" s="131"/>
      <c r="AW240" s="131"/>
      <c r="AX240" s="131"/>
      <c r="AY240" s="131"/>
      <c r="AZ240" s="131"/>
      <c r="BA240" s="131"/>
    </row>
    <row r="241" spans="1:53" ht="13.5">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c r="AO241" s="131"/>
      <c r="AP241" s="131"/>
      <c r="AQ241" s="131"/>
      <c r="AR241" s="131"/>
      <c r="AS241" s="131"/>
      <c r="AT241" s="131"/>
      <c r="AU241" s="131"/>
      <c r="AV241" s="131"/>
      <c r="AW241" s="131"/>
      <c r="AX241" s="131"/>
      <c r="AY241" s="131"/>
      <c r="AZ241" s="131"/>
      <c r="BA241" s="131"/>
    </row>
    <row r="242" spans="1:53" ht="13.5">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row>
    <row r="243" spans="1:53" ht="13.5">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c r="AO243" s="131"/>
      <c r="AP243" s="131"/>
      <c r="AQ243" s="131"/>
      <c r="AR243" s="131"/>
      <c r="AS243" s="131"/>
      <c r="AT243" s="131"/>
      <c r="AU243" s="131"/>
      <c r="AV243" s="131"/>
      <c r="AW243" s="131"/>
      <c r="AX243" s="131"/>
      <c r="AY243" s="131"/>
      <c r="AZ243" s="131"/>
      <c r="BA243" s="131"/>
    </row>
    <row r="244" spans="1:53" ht="13.5">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c r="AO244" s="131"/>
      <c r="AP244" s="131"/>
      <c r="AQ244" s="131"/>
      <c r="AR244" s="131"/>
      <c r="AS244" s="131"/>
      <c r="AT244" s="131"/>
      <c r="AU244" s="131"/>
      <c r="AV244" s="131"/>
      <c r="AW244" s="131"/>
      <c r="AX244" s="131"/>
      <c r="AY244" s="131"/>
      <c r="AZ244" s="131"/>
      <c r="BA244" s="131"/>
    </row>
    <row r="245" spans="1:53" ht="13.5">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c r="AO245" s="131"/>
      <c r="AP245" s="131"/>
      <c r="AQ245" s="131"/>
      <c r="AR245" s="131"/>
      <c r="AS245" s="131"/>
      <c r="AT245" s="131"/>
      <c r="AU245" s="131"/>
      <c r="AV245" s="131"/>
      <c r="AW245" s="131"/>
      <c r="AX245" s="131"/>
      <c r="AY245" s="131"/>
      <c r="AZ245" s="131"/>
      <c r="BA245" s="131"/>
    </row>
    <row r="246" spans="1:53" ht="13.5">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c r="AO246" s="131"/>
      <c r="AP246" s="131"/>
      <c r="AQ246" s="131"/>
      <c r="AR246" s="131"/>
      <c r="AS246" s="131"/>
      <c r="AT246" s="131"/>
      <c r="AU246" s="131"/>
      <c r="AV246" s="131"/>
      <c r="AW246" s="131"/>
      <c r="AX246" s="131"/>
      <c r="AY246" s="131"/>
      <c r="AZ246" s="131"/>
      <c r="BA246" s="131"/>
    </row>
    <row r="247" spans="1:53" ht="13.5">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1"/>
      <c r="AY247" s="131"/>
      <c r="AZ247" s="131"/>
      <c r="BA247" s="131"/>
    </row>
    <row r="248" spans="1:53" ht="13.5">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31"/>
      <c r="AY248" s="131"/>
      <c r="AZ248" s="131"/>
      <c r="BA248" s="131"/>
    </row>
    <row r="249" spans="1:53" ht="13.5">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row>
    <row r="250" spans="1:53" ht="13.5">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1"/>
      <c r="AY250" s="131"/>
      <c r="AZ250" s="131"/>
      <c r="BA250" s="131"/>
    </row>
    <row r="251" spans="1:53" ht="13.5">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1"/>
      <c r="AY251" s="131"/>
      <c r="AZ251" s="131"/>
      <c r="BA251" s="131"/>
    </row>
    <row r="252" spans="1:53" ht="13.5">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1"/>
      <c r="AY252" s="131"/>
      <c r="AZ252" s="131"/>
      <c r="BA252" s="131"/>
    </row>
    <row r="253" spans="1:53" ht="13.5">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1"/>
      <c r="AY253" s="131"/>
      <c r="AZ253" s="131"/>
      <c r="BA253" s="131"/>
    </row>
    <row r="254" spans="1:53" ht="13.5">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131"/>
      <c r="AY254" s="131"/>
      <c r="AZ254" s="131"/>
      <c r="BA254" s="131"/>
    </row>
    <row r="255" spans="1:53" ht="13.5">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c r="AO255" s="131"/>
      <c r="AP255" s="131"/>
      <c r="AQ255" s="131"/>
      <c r="AR255" s="131"/>
      <c r="AS255" s="131"/>
      <c r="AT255" s="131"/>
      <c r="AU255" s="131"/>
      <c r="AV255" s="131"/>
      <c r="AW255" s="131"/>
      <c r="AX255" s="131"/>
      <c r="AY255" s="131"/>
      <c r="AZ255" s="131"/>
      <c r="BA255" s="131"/>
    </row>
    <row r="256" spans="1:53" ht="13.5">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c r="AO256" s="131"/>
      <c r="AP256" s="131"/>
      <c r="AQ256" s="131"/>
      <c r="AR256" s="131"/>
      <c r="AS256" s="131"/>
      <c r="AT256" s="131"/>
      <c r="AU256" s="131"/>
      <c r="AV256" s="131"/>
      <c r="AW256" s="131"/>
      <c r="AX256" s="131"/>
      <c r="AY256" s="131"/>
      <c r="AZ256" s="131"/>
      <c r="BA256" s="131"/>
    </row>
    <row r="257" spans="1:53" ht="13.5">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c r="AO257" s="131"/>
      <c r="AP257" s="131"/>
      <c r="AQ257" s="131"/>
      <c r="AR257" s="131"/>
      <c r="AS257" s="131"/>
      <c r="AT257" s="131"/>
      <c r="AU257" s="131"/>
      <c r="AV257" s="131"/>
      <c r="AW257" s="131"/>
      <c r="AX257" s="131"/>
      <c r="AY257" s="131"/>
      <c r="AZ257" s="131"/>
      <c r="BA257" s="131"/>
    </row>
    <row r="258" spans="1:53" ht="13.5">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c r="AO258" s="131"/>
      <c r="AP258" s="131"/>
      <c r="AQ258" s="131"/>
      <c r="AR258" s="131"/>
      <c r="AS258" s="131"/>
      <c r="AT258" s="131"/>
      <c r="AU258" s="131"/>
      <c r="AV258" s="131"/>
      <c r="AW258" s="131"/>
      <c r="AX258" s="131"/>
      <c r="AY258" s="131"/>
      <c r="AZ258" s="131"/>
      <c r="BA258" s="131"/>
    </row>
    <row r="259" spans="1:53" ht="13.5">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c r="AO259" s="131"/>
      <c r="AP259" s="131"/>
      <c r="AQ259" s="131"/>
      <c r="AR259" s="131"/>
      <c r="AS259" s="131"/>
      <c r="AT259" s="131"/>
      <c r="AU259" s="131"/>
      <c r="AV259" s="131"/>
      <c r="AW259" s="131"/>
      <c r="AX259" s="131"/>
      <c r="AY259" s="131"/>
      <c r="AZ259" s="131"/>
      <c r="BA259" s="131"/>
    </row>
    <row r="260" spans="1:53" ht="13.5">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c r="AO260" s="131"/>
      <c r="AP260" s="131"/>
      <c r="AQ260" s="131"/>
      <c r="AR260" s="131"/>
      <c r="AS260" s="131"/>
      <c r="AT260" s="131"/>
      <c r="AU260" s="131"/>
      <c r="AV260" s="131"/>
      <c r="AW260" s="131"/>
      <c r="AX260" s="131"/>
      <c r="AY260" s="131"/>
      <c r="AZ260" s="131"/>
      <c r="BA260" s="131"/>
    </row>
    <row r="261" spans="1:53" ht="13.5">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c r="AO261" s="131"/>
      <c r="AP261" s="131"/>
      <c r="AQ261" s="131"/>
      <c r="AR261" s="131"/>
      <c r="AS261" s="131"/>
      <c r="AT261" s="131"/>
      <c r="AU261" s="131"/>
      <c r="AV261" s="131"/>
      <c r="AW261" s="131"/>
      <c r="AX261" s="131"/>
      <c r="AY261" s="131"/>
      <c r="AZ261" s="131"/>
      <c r="BA261" s="131"/>
    </row>
    <row r="262" spans="1:53" ht="13.5">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c r="AO262" s="131"/>
      <c r="AP262" s="131"/>
      <c r="AQ262" s="131"/>
      <c r="AR262" s="131"/>
      <c r="AS262" s="131"/>
      <c r="AT262" s="131"/>
      <c r="AU262" s="131"/>
      <c r="AV262" s="131"/>
      <c r="AW262" s="131"/>
      <c r="AX262" s="131"/>
      <c r="AY262" s="131"/>
      <c r="AZ262" s="131"/>
      <c r="BA262" s="131"/>
    </row>
    <row r="263" spans="1:53" ht="13.5">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c r="AO263" s="131"/>
      <c r="AP263" s="131"/>
      <c r="AQ263" s="131"/>
      <c r="AR263" s="131"/>
      <c r="AS263" s="131"/>
      <c r="AT263" s="131"/>
      <c r="AU263" s="131"/>
      <c r="AV263" s="131"/>
      <c r="AW263" s="131"/>
      <c r="AX263" s="131"/>
      <c r="AY263" s="131"/>
      <c r="AZ263" s="131"/>
      <c r="BA263" s="131"/>
    </row>
    <row r="264" spans="1:53" ht="13.5">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c r="AO264" s="131"/>
      <c r="AP264" s="131"/>
      <c r="AQ264" s="131"/>
      <c r="AR264" s="131"/>
      <c r="AS264" s="131"/>
      <c r="AT264" s="131"/>
      <c r="AU264" s="131"/>
      <c r="AV264" s="131"/>
      <c r="AW264" s="131"/>
      <c r="AX264" s="131"/>
      <c r="AY264" s="131"/>
      <c r="AZ264" s="131"/>
      <c r="BA264" s="131"/>
    </row>
    <row r="265" spans="1:53" ht="13.5">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c r="AO265" s="131"/>
      <c r="AP265" s="131"/>
      <c r="AQ265" s="131"/>
      <c r="AR265" s="131"/>
      <c r="AS265" s="131"/>
      <c r="AT265" s="131"/>
      <c r="AU265" s="131"/>
      <c r="AV265" s="131"/>
      <c r="AW265" s="131"/>
      <c r="AX265" s="131"/>
      <c r="AY265" s="131"/>
      <c r="AZ265" s="131"/>
      <c r="BA265" s="131"/>
    </row>
    <row r="266" spans="1:53" ht="13.5">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row>
    <row r="267" spans="1:53" ht="13.5">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row>
    <row r="268" spans="1:53" ht="13.5">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row>
    <row r="269" spans="1:53" ht="13.5">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c r="AO269" s="131"/>
      <c r="AP269" s="131"/>
      <c r="AQ269" s="131"/>
      <c r="AR269" s="131"/>
      <c r="AS269" s="131"/>
      <c r="AT269" s="131"/>
      <c r="AU269" s="131"/>
      <c r="AV269" s="131"/>
      <c r="AW269" s="131"/>
      <c r="AX269" s="131"/>
      <c r="AY269" s="131"/>
      <c r="AZ269" s="131"/>
      <c r="BA269" s="131"/>
    </row>
    <row r="270" spans="1:53" ht="13.5">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c r="AO270" s="131"/>
      <c r="AP270" s="131"/>
      <c r="AQ270" s="131"/>
      <c r="AR270" s="131"/>
      <c r="AS270" s="131"/>
      <c r="AT270" s="131"/>
      <c r="AU270" s="131"/>
      <c r="AV270" s="131"/>
      <c r="AW270" s="131"/>
      <c r="AX270" s="131"/>
      <c r="AY270" s="131"/>
      <c r="AZ270" s="131"/>
      <c r="BA270" s="131"/>
    </row>
    <row r="271" spans="2:53" ht="13.5">
      <c r="B271" s="165"/>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c r="AA271" s="165"/>
      <c r="AB271" s="165"/>
      <c r="AC271" s="165"/>
      <c r="AD271" s="165"/>
      <c r="AE271" s="165"/>
      <c r="AF271" s="165"/>
      <c r="AG271" s="165"/>
      <c r="AH271" s="165"/>
      <c r="AI271" s="165"/>
      <c r="AJ271" s="165"/>
      <c r="AK271" s="165"/>
      <c r="AL271" s="165"/>
      <c r="AM271" s="165"/>
      <c r="AN271" s="165"/>
      <c r="AO271" s="165"/>
      <c r="AP271" s="165"/>
      <c r="AQ271" s="165"/>
      <c r="AR271" s="165"/>
      <c r="AS271" s="165"/>
      <c r="AT271" s="165"/>
      <c r="AU271" s="165"/>
      <c r="AV271" s="165"/>
      <c r="AW271" s="165"/>
      <c r="AX271" s="165"/>
      <c r="AY271" s="165"/>
      <c r="AZ271" s="165"/>
      <c r="BA271" s="165"/>
    </row>
    <row r="272" spans="2:53" ht="13.5">
      <c r="B272" s="165"/>
      <c r="C272" s="165"/>
      <c r="D272" s="165"/>
      <c r="E272" s="165"/>
      <c r="F272" s="165"/>
      <c r="G272" s="165"/>
      <c r="H272" s="165"/>
      <c r="I272" s="165"/>
      <c r="J272" s="165"/>
      <c r="K272" s="165"/>
      <c r="L272" s="165"/>
      <c r="M272" s="165"/>
      <c r="N272" s="165"/>
      <c r="O272" s="165"/>
      <c r="P272" s="165"/>
      <c r="Q272" s="165"/>
      <c r="R272" s="165"/>
      <c r="S272" s="165"/>
      <c r="T272" s="165"/>
      <c r="U272" s="165"/>
      <c r="V272" s="165"/>
      <c r="W272" s="165"/>
      <c r="X272" s="165"/>
      <c r="Y272" s="165"/>
      <c r="Z272" s="165"/>
      <c r="AA272" s="165"/>
      <c r="AB272" s="165"/>
      <c r="AC272" s="165"/>
      <c r="AD272" s="165"/>
      <c r="AE272" s="165"/>
      <c r="AF272" s="165"/>
      <c r="AG272" s="165"/>
      <c r="AH272" s="165"/>
      <c r="AI272" s="165"/>
      <c r="AJ272" s="165"/>
      <c r="AK272" s="165"/>
      <c r="AL272" s="165"/>
      <c r="AM272" s="165"/>
      <c r="AN272" s="165"/>
      <c r="AO272" s="165"/>
      <c r="AP272" s="165"/>
      <c r="AQ272" s="165"/>
      <c r="AR272" s="165"/>
      <c r="AS272" s="165"/>
      <c r="AT272" s="165"/>
      <c r="AU272" s="165"/>
      <c r="AV272" s="165"/>
      <c r="AW272" s="165"/>
      <c r="AX272" s="165"/>
      <c r="AY272" s="165"/>
      <c r="AZ272" s="165"/>
      <c r="BA272" s="165"/>
    </row>
    <row r="273" spans="2:53" ht="13.5">
      <c r="B273" s="165"/>
      <c r="C273" s="165"/>
      <c r="D273" s="165"/>
      <c r="E273" s="165"/>
      <c r="F273" s="165"/>
      <c r="G273" s="165"/>
      <c r="H273" s="165"/>
      <c r="I273" s="165"/>
      <c r="J273" s="165"/>
      <c r="K273" s="165"/>
      <c r="L273" s="165"/>
      <c r="M273" s="165"/>
      <c r="N273" s="165"/>
      <c r="O273" s="165"/>
      <c r="P273" s="165"/>
      <c r="Q273" s="165"/>
      <c r="R273" s="165"/>
      <c r="S273" s="165"/>
      <c r="T273" s="165"/>
      <c r="U273" s="165"/>
      <c r="V273" s="165"/>
      <c r="W273" s="165"/>
      <c r="X273" s="165"/>
      <c r="Y273" s="165"/>
      <c r="Z273" s="165"/>
      <c r="AA273" s="165"/>
      <c r="AB273" s="165"/>
      <c r="AC273" s="165"/>
      <c r="AD273" s="165"/>
      <c r="AE273" s="165"/>
      <c r="AF273" s="165"/>
      <c r="AG273" s="165"/>
      <c r="AH273" s="165"/>
      <c r="AI273" s="165"/>
      <c r="AJ273" s="165"/>
      <c r="AK273" s="165"/>
      <c r="AL273" s="165"/>
      <c r="AM273" s="165"/>
      <c r="AN273" s="165"/>
      <c r="AO273" s="165"/>
      <c r="AP273" s="165"/>
      <c r="AQ273" s="165"/>
      <c r="AR273" s="165"/>
      <c r="AS273" s="165"/>
      <c r="AT273" s="165"/>
      <c r="AU273" s="165"/>
      <c r="AV273" s="165"/>
      <c r="AW273" s="165"/>
      <c r="AX273" s="165"/>
      <c r="AY273" s="165"/>
      <c r="AZ273" s="165"/>
      <c r="BA273" s="165"/>
    </row>
    <row r="274" spans="2:53" ht="13.5">
      <c r="B274" s="165"/>
      <c r="C274" s="165"/>
      <c r="D274" s="165"/>
      <c r="E274" s="165"/>
      <c r="F274" s="165"/>
      <c r="G274" s="165"/>
      <c r="H274" s="165"/>
      <c r="I274" s="165"/>
      <c r="J274" s="165"/>
      <c r="K274" s="165"/>
      <c r="L274" s="165"/>
      <c r="M274" s="165"/>
      <c r="N274" s="165"/>
      <c r="O274" s="165"/>
      <c r="P274" s="165"/>
      <c r="Q274" s="165"/>
      <c r="R274" s="165"/>
      <c r="S274" s="165"/>
      <c r="T274" s="165"/>
      <c r="U274" s="165"/>
      <c r="V274" s="165"/>
      <c r="W274" s="165"/>
      <c r="X274" s="165"/>
      <c r="Y274" s="165"/>
      <c r="Z274" s="165"/>
      <c r="AA274" s="165"/>
      <c r="AB274" s="165"/>
      <c r="AC274" s="165"/>
      <c r="AD274" s="165"/>
      <c r="AE274" s="165"/>
      <c r="AF274" s="165"/>
      <c r="AG274" s="165"/>
      <c r="AH274" s="165"/>
      <c r="AI274" s="165"/>
      <c r="AJ274" s="165"/>
      <c r="AK274" s="165"/>
      <c r="AL274" s="165"/>
      <c r="AM274" s="165"/>
      <c r="AN274" s="165"/>
      <c r="AO274" s="165"/>
      <c r="AP274" s="165"/>
      <c r="AQ274" s="165"/>
      <c r="AR274" s="165"/>
      <c r="AS274" s="165"/>
      <c r="AT274" s="165"/>
      <c r="AU274" s="165"/>
      <c r="AV274" s="165"/>
      <c r="AW274" s="165"/>
      <c r="AX274" s="165"/>
      <c r="AY274" s="165"/>
      <c r="AZ274" s="165"/>
      <c r="BA274" s="165"/>
    </row>
    <row r="275" spans="2:53" ht="13.5">
      <c r="B275" s="165"/>
      <c r="C275" s="165"/>
      <c r="D275" s="165"/>
      <c r="E275" s="165"/>
      <c r="F275" s="165"/>
      <c r="G275" s="165"/>
      <c r="H275" s="165"/>
      <c r="I275" s="165"/>
      <c r="J275" s="165"/>
      <c r="K275" s="165"/>
      <c r="L275" s="165"/>
      <c r="M275" s="165"/>
      <c r="N275" s="165"/>
      <c r="O275" s="165"/>
      <c r="P275" s="165"/>
      <c r="Q275" s="165"/>
      <c r="R275" s="165"/>
      <c r="S275" s="165"/>
      <c r="T275" s="165"/>
      <c r="U275" s="165"/>
      <c r="V275" s="165"/>
      <c r="W275" s="165"/>
      <c r="X275" s="165"/>
      <c r="Y275" s="165"/>
      <c r="Z275" s="165"/>
      <c r="AA275" s="165"/>
      <c r="AB275" s="165"/>
      <c r="AC275" s="165"/>
      <c r="AD275" s="165"/>
      <c r="AE275" s="165"/>
      <c r="AF275" s="165"/>
      <c r="AG275" s="165"/>
      <c r="AH275" s="165"/>
      <c r="AI275" s="165"/>
      <c r="AJ275" s="165"/>
      <c r="AK275" s="165"/>
      <c r="AL275" s="165"/>
      <c r="AM275" s="165"/>
      <c r="AN275" s="165"/>
      <c r="AO275" s="165"/>
      <c r="AP275" s="165"/>
      <c r="AQ275" s="165"/>
      <c r="AR275" s="165"/>
      <c r="AS275" s="165"/>
      <c r="AT275" s="165"/>
      <c r="AU275" s="165"/>
      <c r="AV275" s="165"/>
      <c r="AW275" s="165"/>
      <c r="AX275" s="165"/>
      <c r="AY275" s="165"/>
      <c r="AZ275" s="165"/>
      <c r="BA275" s="165"/>
    </row>
    <row r="276" spans="2:53" ht="13.5">
      <c r="B276" s="165"/>
      <c r="C276" s="165"/>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c r="AF276" s="165"/>
      <c r="AG276" s="165"/>
      <c r="AH276" s="165"/>
      <c r="AI276" s="165"/>
      <c r="AJ276" s="165"/>
      <c r="AK276" s="165"/>
      <c r="AL276" s="165"/>
      <c r="AM276" s="165"/>
      <c r="AN276" s="165"/>
      <c r="AO276" s="165"/>
      <c r="AP276" s="165"/>
      <c r="AQ276" s="165"/>
      <c r="AR276" s="165"/>
      <c r="AS276" s="165"/>
      <c r="AT276" s="165"/>
      <c r="AU276" s="165"/>
      <c r="AV276" s="165"/>
      <c r="AW276" s="165"/>
      <c r="AX276" s="165"/>
      <c r="AY276" s="165"/>
      <c r="AZ276" s="165"/>
      <c r="BA276" s="165"/>
    </row>
    <row r="277" spans="2:53" ht="13.5">
      <c r="B277" s="165"/>
      <c r="C277" s="165"/>
      <c r="D277" s="165"/>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c r="AF277" s="165"/>
      <c r="AG277" s="165"/>
      <c r="AH277" s="165"/>
      <c r="AI277" s="165"/>
      <c r="AJ277" s="165"/>
      <c r="AK277" s="165"/>
      <c r="AL277" s="165"/>
      <c r="AM277" s="165"/>
      <c r="AN277" s="165"/>
      <c r="AO277" s="165"/>
      <c r="AP277" s="165"/>
      <c r="AQ277" s="165"/>
      <c r="AR277" s="165"/>
      <c r="AS277" s="165"/>
      <c r="AT277" s="165"/>
      <c r="AU277" s="165"/>
      <c r="AV277" s="165"/>
      <c r="AW277" s="165"/>
      <c r="AX277" s="165"/>
      <c r="AY277" s="165"/>
      <c r="AZ277" s="165"/>
      <c r="BA277" s="165"/>
    </row>
    <row r="278" spans="2:53" ht="13.5">
      <c r="B278" s="165"/>
      <c r="C278" s="165"/>
      <c r="D278" s="165"/>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c r="AA278" s="165"/>
      <c r="AB278" s="165"/>
      <c r="AC278" s="165"/>
      <c r="AD278" s="165"/>
      <c r="AE278" s="165"/>
      <c r="AF278" s="165"/>
      <c r="AG278" s="165"/>
      <c r="AH278" s="165"/>
      <c r="AI278" s="165"/>
      <c r="AJ278" s="165"/>
      <c r="AK278" s="165"/>
      <c r="AL278" s="165"/>
      <c r="AM278" s="165"/>
      <c r="AN278" s="165"/>
      <c r="AO278" s="165"/>
      <c r="AP278" s="165"/>
      <c r="AQ278" s="165"/>
      <c r="AR278" s="165"/>
      <c r="AS278" s="165"/>
      <c r="AT278" s="165"/>
      <c r="AU278" s="165"/>
      <c r="AV278" s="165"/>
      <c r="AW278" s="165"/>
      <c r="AX278" s="165"/>
      <c r="AY278" s="165"/>
      <c r="AZ278" s="165"/>
      <c r="BA278" s="165"/>
    </row>
    <row r="279" spans="2:53" ht="13.5">
      <c r="B279" s="165"/>
      <c r="C279" s="165"/>
      <c r="D279" s="165"/>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c r="AA279" s="165"/>
      <c r="AB279" s="165"/>
      <c r="AC279" s="165"/>
      <c r="AD279" s="165"/>
      <c r="AE279" s="165"/>
      <c r="AF279" s="165"/>
      <c r="AG279" s="165"/>
      <c r="AH279" s="165"/>
      <c r="AI279" s="165"/>
      <c r="AJ279" s="165"/>
      <c r="AK279" s="165"/>
      <c r="AL279" s="165"/>
      <c r="AM279" s="165"/>
      <c r="AN279" s="165"/>
      <c r="AO279" s="165"/>
      <c r="AP279" s="165"/>
      <c r="AQ279" s="165"/>
      <c r="AR279" s="165"/>
      <c r="AS279" s="165"/>
      <c r="AT279" s="165"/>
      <c r="AU279" s="165"/>
      <c r="AV279" s="165"/>
      <c r="AW279" s="165"/>
      <c r="AX279" s="165"/>
      <c r="AY279" s="165"/>
      <c r="AZ279" s="165"/>
      <c r="BA279" s="165"/>
    </row>
    <row r="280" spans="2:53" ht="13.5">
      <c r="B280" s="165"/>
      <c r="C280" s="165"/>
      <c r="D280" s="165"/>
      <c r="E280" s="165"/>
      <c r="F280" s="165"/>
      <c r="G280" s="165"/>
      <c r="H280" s="165"/>
      <c r="I280" s="165"/>
      <c r="J280" s="165"/>
      <c r="K280" s="165"/>
      <c r="L280" s="165"/>
      <c r="M280" s="165"/>
      <c r="N280" s="165"/>
      <c r="O280" s="165"/>
      <c r="P280" s="165"/>
      <c r="Q280" s="165"/>
      <c r="R280" s="165"/>
      <c r="S280" s="165"/>
      <c r="T280" s="165"/>
      <c r="U280" s="165"/>
      <c r="V280" s="165"/>
      <c r="W280" s="165"/>
      <c r="X280" s="165"/>
      <c r="Y280" s="165"/>
      <c r="Z280" s="165"/>
      <c r="AA280" s="165"/>
      <c r="AB280" s="165"/>
      <c r="AC280" s="165"/>
      <c r="AD280" s="165"/>
      <c r="AE280" s="165"/>
      <c r="AF280" s="165"/>
      <c r="AG280" s="165"/>
      <c r="AH280" s="165"/>
      <c r="AI280" s="165"/>
      <c r="AJ280" s="165"/>
      <c r="AK280" s="165"/>
      <c r="AL280" s="165"/>
      <c r="AM280" s="165"/>
      <c r="AN280" s="165"/>
      <c r="AO280" s="165"/>
      <c r="AP280" s="165"/>
      <c r="AQ280" s="165"/>
      <c r="AR280" s="165"/>
      <c r="AS280" s="165"/>
      <c r="AT280" s="165"/>
      <c r="AU280" s="165"/>
      <c r="AV280" s="165"/>
      <c r="AW280" s="165"/>
      <c r="AX280" s="165"/>
      <c r="AY280" s="165"/>
      <c r="AZ280" s="165"/>
      <c r="BA280" s="165"/>
    </row>
    <row r="281" spans="2:53" ht="13.5">
      <c r="B281" s="165"/>
      <c r="C281" s="165"/>
      <c r="D281" s="165"/>
      <c r="E281" s="165"/>
      <c r="F281" s="165"/>
      <c r="G281" s="165"/>
      <c r="H281" s="165"/>
      <c r="I281" s="165"/>
      <c r="J281" s="165"/>
      <c r="K281" s="165"/>
      <c r="L281" s="165"/>
      <c r="M281" s="165"/>
      <c r="N281" s="165"/>
      <c r="O281" s="165"/>
      <c r="P281" s="165"/>
      <c r="Q281" s="165"/>
      <c r="R281" s="165"/>
      <c r="S281" s="165"/>
      <c r="T281" s="165"/>
      <c r="U281" s="165"/>
      <c r="V281" s="165"/>
      <c r="W281" s="165"/>
      <c r="X281" s="165"/>
      <c r="Y281" s="165"/>
      <c r="Z281" s="165"/>
      <c r="AA281" s="165"/>
      <c r="AB281" s="165"/>
      <c r="AC281" s="165"/>
      <c r="AD281" s="165"/>
      <c r="AE281" s="165"/>
      <c r="AF281" s="165"/>
      <c r="AG281" s="165"/>
      <c r="AH281" s="165"/>
      <c r="AI281" s="165"/>
      <c r="AJ281" s="165"/>
      <c r="AK281" s="165"/>
      <c r="AL281" s="165"/>
      <c r="AM281" s="165"/>
      <c r="AN281" s="165"/>
      <c r="AO281" s="165"/>
      <c r="AP281" s="165"/>
      <c r="AQ281" s="165"/>
      <c r="AR281" s="165"/>
      <c r="AS281" s="165"/>
      <c r="AT281" s="165"/>
      <c r="AU281" s="165"/>
      <c r="AV281" s="165"/>
      <c r="AW281" s="165"/>
      <c r="AX281" s="165"/>
      <c r="AY281" s="165"/>
      <c r="AZ281" s="165"/>
      <c r="BA281" s="165"/>
    </row>
    <row r="282" spans="2:53" ht="13.5">
      <c r="B282" s="165"/>
      <c r="C282" s="165"/>
      <c r="D282" s="165"/>
      <c r="E282" s="165"/>
      <c r="F282" s="165"/>
      <c r="G282" s="165"/>
      <c r="H282" s="165"/>
      <c r="I282" s="165"/>
      <c r="J282" s="165"/>
      <c r="K282" s="165"/>
      <c r="L282" s="165"/>
      <c r="M282" s="165"/>
      <c r="N282" s="165"/>
      <c r="O282" s="165"/>
      <c r="P282" s="165"/>
      <c r="Q282" s="165"/>
      <c r="R282" s="165"/>
      <c r="S282" s="165"/>
      <c r="T282" s="165"/>
      <c r="U282" s="165"/>
      <c r="V282" s="165"/>
      <c r="W282" s="165"/>
      <c r="X282" s="165"/>
      <c r="Y282" s="165"/>
      <c r="Z282" s="165"/>
      <c r="AA282" s="165"/>
      <c r="AB282" s="165"/>
      <c r="AC282" s="165"/>
      <c r="AD282" s="165"/>
      <c r="AE282" s="165"/>
      <c r="AF282" s="165"/>
      <c r="AG282" s="165"/>
      <c r="AH282" s="165"/>
      <c r="AI282" s="165"/>
      <c r="AJ282" s="165"/>
      <c r="AK282" s="165"/>
      <c r="AL282" s="165"/>
      <c r="AM282" s="165"/>
      <c r="AN282" s="165"/>
      <c r="AO282" s="165"/>
      <c r="AP282" s="165"/>
      <c r="AQ282" s="165"/>
      <c r="AR282" s="165"/>
      <c r="AS282" s="165"/>
      <c r="AT282" s="165"/>
      <c r="AU282" s="165"/>
      <c r="AV282" s="165"/>
      <c r="AW282" s="165"/>
      <c r="AX282" s="165"/>
      <c r="AY282" s="165"/>
      <c r="AZ282" s="165"/>
      <c r="BA282" s="165"/>
    </row>
    <row r="283" spans="2:53" ht="13.5">
      <c r="B283" s="165"/>
      <c r="C283" s="165"/>
      <c r="D283" s="165"/>
      <c r="E283" s="165"/>
      <c r="F283" s="165"/>
      <c r="G283" s="165"/>
      <c r="H283" s="165"/>
      <c r="I283" s="165"/>
      <c r="J283" s="165"/>
      <c r="K283" s="165"/>
      <c r="L283" s="165"/>
      <c r="M283" s="165"/>
      <c r="N283" s="165"/>
      <c r="O283" s="165"/>
      <c r="P283" s="165"/>
      <c r="Q283" s="165"/>
      <c r="R283" s="165"/>
      <c r="S283" s="165"/>
      <c r="T283" s="165"/>
      <c r="U283" s="165"/>
      <c r="V283" s="165"/>
      <c r="W283" s="165"/>
      <c r="X283" s="165"/>
      <c r="Y283" s="165"/>
      <c r="Z283" s="165"/>
      <c r="AA283" s="165"/>
      <c r="AB283" s="165"/>
      <c r="AC283" s="165"/>
      <c r="AD283" s="165"/>
      <c r="AE283" s="165"/>
      <c r="AF283" s="165"/>
      <c r="AG283" s="165"/>
      <c r="AH283" s="165"/>
      <c r="AI283" s="165"/>
      <c r="AJ283" s="165"/>
      <c r="AK283" s="165"/>
      <c r="AL283" s="165"/>
      <c r="AM283" s="165"/>
      <c r="AN283" s="165"/>
      <c r="AO283" s="165"/>
      <c r="AP283" s="165"/>
      <c r="AQ283" s="165"/>
      <c r="AR283" s="165"/>
      <c r="AS283" s="165"/>
      <c r="AT283" s="165"/>
      <c r="AU283" s="165"/>
      <c r="AV283" s="165"/>
      <c r="AW283" s="165"/>
      <c r="AX283" s="165"/>
      <c r="AY283" s="165"/>
      <c r="AZ283" s="165"/>
      <c r="BA283" s="165"/>
    </row>
    <row r="284" spans="2:53" ht="13.5">
      <c r="B284" s="165"/>
      <c r="C284" s="165"/>
      <c r="D284" s="165"/>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165"/>
      <c r="AA284" s="165"/>
      <c r="AB284" s="165"/>
      <c r="AC284" s="165"/>
      <c r="AD284" s="165"/>
      <c r="AE284" s="165"/>
      <c r="AF284" s="165"/>
      <c r="AG284" s="165"/>
      <c r="AH284" s="165"/>
      <c r="AI284" s="165"/>
      <c r="AJ284" s="165"/>
      <c r="AK284" s="165"/>
      <c r="AL284" s="165"/>
      <c r="AM284" s="165"/>
      <c r="AN284" s="165"/>
      <c r="AO284" s="165"/>
      <c r="AP284" s="165"/>
      <c r="AQ284" s="165"/>
      <c r="AR284" s="165"/>
      <c r="AS284" s="165"/>
      <c r="AT284" s="165"/>
      <c r="AU284" s="165"/>
      <c r="AV284" s="165"/>
      <c r="AW284" s="165"/>
      <c r="AX284" s="165"/>
      <c r="AY284" s="165"/>
      <c r="AZ284" s="165"/>
      <c r="BA284" s="165"/>
    </row>
  </sheetData>
  <sheetProtection sheet="1" selectLockedCells="1"/>
  <mergeCells count="111">
    <mergeCell ref="M39:N39"/>
    <mergeCell ref="O39:P39"/>
    <mergeCell ref="Q39:R39"/>
    <mergeCell ref="C40:F40"/>
    <mergeCell ref="G40:H40"/>
    <mergeCell ref="Q36:R36"/>
    <mergeCell ref="M37:N37"/>
    <mergeCell ref="O37:P37"/>
    <mergeCell ref="Q37:R37"/>
    <mergeCell ref="C38:D38"/>
    <mergeCell ref="E38:F38"/>
    <mergeCell ref="G38:I38"/>
    <mergeCell ref="M38:N38"/>
    <mergeCell ref="O38:P38"/>
    <mergeCell ref="Q38:R38"/>
    <mergeCell ref="G29:L30"/>
    <mergeCell ref="S29:X30"/>
    <mergeCell ref="O35:P35"/>
    <mergeCell ref="Q35:R35"/>
    <mergeCell ref="V35:V36"/>
    <mergeCell ref="C36:D36"/>
    <mergeCell ref="E36:F36"/>
    <mergeCell ref="G36:I36"/>
    <mergeCell ref="M36:N36"/>
    <mergeCell ref="O36:P36"/>
    <mergeCell ref="S26:U27"/>
    <mergeCell ref="V26:W27"/>
    <mergeCell ref="X26:X27"/>
    <mergeCell ref="C27:E28"/>
    <mergeCell ref="H27:L28"/>
    <mergeCell ref="S28:W28"/>
    <mergeCell ref="C26:E26"/>
    <mergeCell ref="F26:F28"/>
    <mergeCell ref="G26:G28"/>
    <mergeCell ref="I26:L26"/>
    <mergeCell ref="M26:O28"/>
    <mergeCell ref="P26:R28"/>
    <mergeCell ref="S23:U24"/>
    <mergeCell ref="V23:W24"/>
    <mergeCell ref="X23:X24"/>
    <mergeCell ref="C24:E25"/>
    <mergeCell ref="H24:L25"/>
    <mergeCell ref="S25:W25"/>
    <mergeCell ref="C23:E23"/>
    <mergeCell ref="F23:F25"/>
    <mergeCell ref="G23:G25"/>
    <mergeCell ref="I23:L23"/>
    <mergeCell ref="M23:O25"/>
    <mergeCell ref="P23:R25"/>
    <mergeCell ref="S20:U21"/>
    <mergeCell ref="V20:W21"/>
    <mergeCell ref="X20:X21"/>
    <mergeCell ref="C21:E22"/>
    <mergeCell ref="H21:L22"/>
    <mergeCell ref="S22:W22"/>
    <mergeCell ref="C20:E20"/>
    <mergeCell ref="F20:F22"/>
    <mergeCell ref="G20:G22"/>
    <mergeCell ref="I20:L20"/>
    <mergeCell ref="M20:O22"/>
    <mergeCell ref="P20:R22"/>
    <mergeCell ref="S17:U18"/>
    <mergeCell ref="V17:W18"/>
    <mergeCell ref="X17:X18"/>
    <mergeCell ref="C18:E19"/>
    <mergeCell ref="H18:L19"/>
    <mergeCell ref="S19:W19"/>
    <mergeCell ref="C17:E17"/>
    <mergeCell ref="F17:F19"/>
    <mergeCell ref="G17:G19"/>
    <mergeCell ref="I17:L17"/>
    <mergeCell ref="M17:O19"/>
    <mergeCell ref="P17:R19"/>
    <mergeCell ref="S14:U15"/>
    <mergeCell ref="V14:W15"/>
    <mergeCell ref="X14:X15"/>
    <mergeCell ref="C15:E16"/>
    <mergeCell ref="H15:L16"/>
    <mergeCell ref="S16:W16"/>
    <mergeCell ref="C14:E14"/>
    <mergeCell ref="F14:F16"/>
    <mergeCell ref="G14:G16"/>
    <mergeCell ref="I14:L14"/>
    <mergeCell ref="M14:O16"/>
    <mergeCell ref="P14:R16"/>
    <mergeCell ref="S11:U12"/>
    <mergeCell ref="V11:W12"/>
    <mergeCell ref="G11:G13"/>
    <mergeCell ref="I11:L11"/>
    <mergeCell ref="M11:O13"/>
    <mergeCell ref="P11:R13"/>
    <mergeCell ref="X11:X12"/>
    <mergeCell ref="C12:E13"/>
    <mergeCell ref="H12:L13"/>
    <mergeCell ref="S13:W13"/>
    <mergeCell ref="H10:L10"/>
    <mergeCell ref="M10:O10"/>
    <mergeCell ref="P10:R10"/>
    <mergeCell ref="S10:W10"/>
    <mergeCell ref="C11:E11"/>
    <mergeCell ref="F11:F13"/>
    <mergeCell ref="W2:X3"/>
    <mergeCell ref="C4:I5"/>
    <mergeCell ref="C7:E7"/>
    <mergeCell ref="C9:E9"/>
    <mergeCell ref="H9:L9"/>
    <mergeCell ref="M9:O9"/>
    <mergeCell ref="P9:R9"/>
    <mergeCell ref="S9:W9"/>
    <mergeCell ref="X9:X10"/>
    <mergeCell ref="C10:E10"/>
  </mergeCells>
  <conditionalFormatting sqref="O36:R38 V11 S11 S13:W28 C4:I5 V35:V36 M11:R28 J27:L28 J11:L22 J24:L25 C11:I28">
    <cfRule type="cellIs" priority="2" dxfId="0" operator="equal" stopIfTrue="1">
      <formula>""</formula>
    </cfRule>
  </conditionalFormatting>
  <conditionalFormatting sqref="O34 Q34">
    <cfRule type="cellIs" priority="1" dxfId="0" operator="equal" stopIfTrue="1">
      <formula>""</formula>
    </cfRule>
  </conditionalFormatting>
  <dataValidations count="4">
    <dataValidation type="list" allowBlank="1" showDropDown="1" showInputMessage="1" showErrorMessage="1" sqref="M11:O13">
      <formula1>$X$9:$X$13</formula1>
    </dataValidation>
    <dataValidation type="list" allowBlank="1" showInputMessage="1" showErrorMessage="1" sqref="G11:G28">
      <formula1>$G$77:$G$81</formula1>
    </dataValidation>
    <dataValidation type="list" showInputMessage="1" showErrorMessage="1" sqref="F11:F28">
      <formula1>$F$77:$F$78</formula1>
    </dataValidation>
    <dataValidation allowBlank="1" showInputMessage="1" showErrorMessage="1" imeMode="hiragana" sqref="C11:C12 D14:E14 C14:C15 D17:E17 C17:C18 D20:E20 C20:C21 D23:E23 C23:C24 D26:E26 C26:C27 D11:E11"/>
  </dataValidations>
  <printOptions horizontalCentered="1" verticalCentered="1"/>
  <pageMargins left="0.5118110236220472" right="0.4330708661417323" top="0.2755905511811024" bottom="0.2362204724409449" header="0.5118110236220472" footer="0.35433070866141736"/>
  <pageSetup fitToHeight="1" fitToWidth="1" horizontalDpi="600" verticalDpi="600" orientation="landscape" paperSize="9" scale="60" r:id="rId2"/>
  <drawing r:id="rId1"/>
</worksheet>
</file>

<file path=xl/worksheets/sheet20.xml><?xml version="1.0" encoding="utf-8"?>
<worksheet xmlns="http://schemas.openxmlformats.org/spreadsheetml/2006/main" xmlns:r="http://schemas.openxmlformats.org/officeDocument/2006/relationships">
  <sheetPr codeName="Sheet13">
    <pageSetUpPr fitToPage="1"/>
  </sheetPr>
  <dimension ref="A1:AK99"/>
  <sheetViews>
    <sheetView showGridLines="0" zoomScaleSheetLayoutView="100" zoomScalePageLayoutView="0" workbookViewId="0" topLeftCell="A1">
      <selection activeCell="A1" sqref="A1"/>
    </sheetView>
  </sheetViews>
  <sheetFormatPr defaultColWidth="9.00390625" defaultRowHeight="13.5"/>
  <cols>
    <col min="1" max="1" width="0.875" style="349" customWidth="1"/>
    <col min="2" max="2" width="3.75390625" style="0" customWidth="1"/>
    <col min="3" max="3" width="4.00390625" style="0" customWidth="1"/>
    <col min="4" max="4" width="3.50390625" style="2" customWidth="1"/>
    <col min="5" max="5" width="3.00390625" style="2" customWidth="1"/>
    <col min="6" max="6" width="10.625" style="2" customWidth="1"/>
    <col min="7" max="7" width="7.75390625" style="2" customWidth="1"/>
    <col min="8" max="8" width="7.75390625" style="0" customWidth="1"/>
    <col min="9" max="11" width="3.75390625" style="0" customWidth="1"/>
    <col min="12" max="12" width="3.875" style="0" customWidth="1"/>
    <col min="13" max="13" width="3.50390625" style="0" customWidth="1"/>
    <col min="14" max="14" width="8.625" style="0" customWidth="1"/>
    <col min="15" max="15" width="3.50390625" style="0" customWidth="1"/>
    <col min="16" max="16" width="8.625" style="0" customWidth="1"/>
    <col min="17" max="17" width="5.25390625" style="0" customWidth="1"/>
    <col min="18" max="18" width="4.25390625" style="0" customWidth="1"/>
    <col min="19" max="19" width="5.00390625" style="0" customWidth="1"/>
    <col min="20" max="20" width="7.125" style="0" customWidth="1"/>
    <col min="21" max="21" width="7.625" style="0" bestFit="1" customWidth="1"/>
    <col min="22" max="22" width="11.50390625" style="0" customWidth="1"/>
    <col min="23" max="23" width="11.25390625" style="0" customWidth="1"/>
    <col min="24" max="24" width="15.125" style="0" customWidth="1"/>
  </cols>
  <sheetData>
    <row r="1" spans="2:37" ht="5.25" customHeight="1" thickBot="1">
      <c r="B1" s="49"/>
      <c r="C1" s="49"/>
      <c r="D1" s="50"/>
      <c r="E1" s="50"/>
      <c r="F1" s="50"/>
      <c r="G1" s="50" t="s">
        <v>172</v>
      </c>
      <c r="H1" s="49">
        <f>COUNTA(F5,F7,F9,F11,F13,F15,F17,F19,F21,F23,F25,F27,F29,F31,F33,F35,F37,F39)</f>
        <v>0</v>
      </c>
      <c r="I1" s="49"/>
      <c r="J1" s="49"/>
      <c r="K1" s="49"/>
      <c r="L1" s="49"/>
      <c r="M1" s="49"/>
      <c r="N1" s="49"/>
      <c r="O1" s="49"/>
      <c r="P1" s="49"/>
      <c r="Q1" s="49"/>
      <c r="R1" s="49"/>
      <c r="S1" s="28"/>
      <c r="T1" s="28"/>
      <c r="U1" s="28"/>
      <c r="V1" s="28"/>
      <c r="W1" s="28"/>
      <c r="X1" s="28"/>
      <c r="Y1" s="28"/>
      <c r="Z1" s="28"/>
      <c r="AA1" s="28"/>
      <c r="AB1" s="28"/>
      <c r="AC1" s="28"/>
      <c r="AD1" s="28"/>
      <c r="AE1" s="28"/>
      <c r="AF1" s="28"/>
      <c r="AG1" s="28"/>
      <c r="AH1" s="28"/>
      <c r="AI1" s="28"/>
      <c r="AJ1" s="28"/>
      <c r="AK1" s="28"/>
    </row>
    <row r="2" spans="2:37" ht="18" customHeight="1">
      <c r="B2" s="709" t="s">
        <v>39</v>
      </c>
      <c r="C2" s="710"/>
      <c r="D2" s="710"/>
      <c r="E2" s="711"/>
      <c r="F2" s="715" t="s">
        <v>40</v>
      </c>
      <c r="G2" s="694">
        <f>IF('春_ダブルス①'!D15="","",'春_ダブルス①'!D15)</f>
      </c>
      <c r="H2" s="695"/>
      <c r="I2" s="695"/>
      <c r="J2" s="695"/>
      <c r="K2" s="695"/>
      <c r="L2" s="695"/>
      <c r="M2" s="696"/>
      <c r="N2" s="700" t="s">
        <v>45</v>
      </c>
      <c r="O2" s="918">
        <f>IF('春_ダブルス①'!Q14="","",'春_ダブルス①'!Q14)</f>
      </c>
      <c r="P2" s="919"/>
      <c r="Q2" s="919"/>
      <c r="R2" s="920"/>
      <c r="S2" s="33"/>
      <c r="T2" s="33"/>
      <c r="U2" s="28"/>
      <c r="V2" s="28"/>
      <c r="W2" s="28"/>
      <c r="X2" s="28"/>
      <c r="Y2" s="28"/>
      <c r="Z2" s="28"/>
      <c r="AA2" s="28"/>
      <c r="AB2" s="28"/>
      <c r="AC2" s="28"/>
      <c r="AD2" s="28"/>
      <c r="AE2" s="28"/>
      <c r="AF2" s="28"/>
      <c r="AG2" s="28"/>
      <c r="AH2" s="28"/>
      <c r="AI2" s="28"/>
      <c r="AJ2" s="28"/>
      <c r="AK2" s="28"/>
    </row>
    <row r="3" spans="1:37" ht="18" customHeight="1" thickBot="1">
      <c r="A3" s="349" t="s">
        <v>116</v>
      </c>
      <c r="B3" s="712"/>
      <c r="C3" s="713"/>
      <c r="D3" s="713"/>
      <c r="E3" s="714"/>
      <c r="F3" s="716"/>
      <c r="G3" s="697"/>
      <c r="H3" s="698"/>
      <c r="I3" s="698"/>
      <c r="J3" s="698"/>
      <c r="K3" s="698"/>
      <c r="L3" s="698"/>
      <c r="M3" s="699"/>
      <c r="N3" s="701"/>
      <c r="O3" s="921"/>
      <c r="P3" s="922"/>
      <c r="Q3" s="922"/>
      <c r="R3" s="923"/>
      <c r="S3" s="33"/>
      <c r="T3" s="33"/>
      <c r="U3" s="28"/>
      <c r="V3" s="28"/>
      <c r="W3" s="28"/>
      <c r="X3" s="28"/>
      <c r="Y3" s="28"/>
      <c r="Z3" s="28"/>
      <c r="AA3" s="28"/>
      <c r="AB3" s="28"/>
      <c r="AC3" s="28"/>
      <c r="AD3" s="28"/>
      <c r="AE3" s="28"/>
      <c r="AF3" s="28"/>
      <c r="AG3" s="28"/>
      <c r="AH3" s="28"/>
      <c r="AI3" s="28"/>
      <c r="AJ3" s="28"/>
      <c r="AK3" s="28"/>
    </row>
    <row r="4" spans="1:37" ht="22.5">
      <c r="A4" s="349" t="s">
        <v>117</v>
      </c>
      <c r="B4" s="533" t="s">
        <v>17</v>
      </c>
      <c r="C4" s="17"/>
      <c r="D4" s="15" t="s">
        <v>7</v>
      </c>
      <c r="E4" s="15"/>
      <c r="F4" s="115" t="s">
        <v>142</v>
      </c>
      <c r="G4" s="26" t="s">
        <v>54</v>
      </c>
      <c r="H4" s="27" t="s">
        <v>55</v>
      </c>
      <c r="I4" s="571" t="s">
        <v>173</v>
      </c>
      <c r="J4" s="572"/>
      <c r="K4" s="573"/>
      <c r="L4" s="13" t="s">
        <v>9</v>
      </c>
      <c r="M4" s="274" t="s">
        <v>2</v>
      </c>
      <c r="N4" s="295" t="s">
        <v>224</v>
      </c>
      <c r="O4" s="290" t="s">
        <v>2</v>
      </c>
      <c r="P4" s="294" t="s">
        <v>225</v>
      </c>
      <c r="Q4" s="906" t="s">
        <v>226</v>
      </c>
      <c r="R4" s="907"/>
      <c r="S4" s="34" t="s">
        <v>46</v>
      </c>
      <c r="T4" s="35" t="s">
        <v>53</v>
      </c>
      <c r="U4" s="36"/>
      <c r="V4" s="28"/>
      <c r="W4" s="28"/>
      <c r="X4" s="28"/>
      <c r="Y4" s="28"/>
      <c r="Z4" s="28"/>
      <c r="AA4" s="28"/>
      <c r="AB4" s="28"/>
      <c r="AC4" s="28"/>
      <c r="AD4" s="28"/>
      <c r="AE4" s="28"/>
      <c r="AF4" s="28"/>
      <c r="AG4" s="28"/>
      <c r="AH4" s="28"/>
      <c r="AI4" s="28"/>
      <c r="AJ4" s="28"/>
      <c r="AK4" s="28"/>
    </row>
    <row r="5" spans="2:37" ht="18.75" customHeight="1" thickBot="1">
      <c r="B5" s="534"/>
      <c r="C5" s="624"/>
      <c r="D5" s="626">
        <v>13</v>
      </c>
      <c r="E5" s="18" t="s">
        <v>33</v>
      </c>
      <c r="F5" s="172"/>
      <c r="G5" s="214">
        <f>IF($F5="","",VLOOKUP($F5,'選手一覧'!$A$1:$L$100,2,FALSE))</f>
      </c>
      <c r="H5" s="215">
        <f>IF($F5="","",VLOOKUP($F5,'選手一覧'!$A$1:$L$100,3,FALSE))</f>
      </c>
      <c r="I5" s="634">
        <f>IF($F5="","",VLOOKUP($F5,'選手一覧'!$A$1:$L$100,7,FALSE))</f>
      </c>
      <c r="J5" s="635">
        <f>IF($F5="","",VLOOKUP($F5,'選手一覧'!$A$1:$L$100,3,FALSE))</f>
      </c>
      <c r="K5" s="636">
        <f>IF($F5="","",VLOOKUP($F5,'選手一覧'!$A$1:$L$100,3,FALSE))</f>
      </c>
      <c r="L5" s="190">
        <f>IF(F5="","",VLOOKUP((DATEDIF(I5,DATE('春_ダブルス①'!$N$14,4,1),"Y")),'年齢対応表'!$A$1:$B$3,2,FALSE))</f>
      </c>
      <c r="M5" s="725"/>
      <c r="N5" s="19"/>
      <c r="O5" s="639"/>
      <c r="P5" s="20"/>
      <c r="Q5" s="641"/>
      <c r="R5" s="642"/>
      <c r="S5" s="37"/>
      <c r="T5" s="37"/>
      <c r="U5" s="720" t="s">
        <v>24</v>
      </c>
      <c r="V5" s="720"/>
      <c r="W5" s="720"/>
      <c r="X5" s="720"/>
      <c r="Y5" s="28"/>
      <c r="Z5" s="28"/>
      <c r="AA5" s="28"/>
      <c r="AB5" s="28"/>
      <c r="AC5" s="28"/>
      <c r="AD5" s="28"/>
      <c r="AE5" s="28"/>
      <c r="AF5" s="28"/>
      <c r="AG5" s="28"/>
      <c r="AH5" s="28"/>
      <c r="AI5" s="28"/>
      <c r="AJ5" s="28"/>
      <c r="AK5" s="28"/>
    </row>
    <row r="6" spans="1:37" ht="18.75" customHeight="1" thickBot="1">
      <c r="A6" s="349" t="s">
        <v>21</v>
      </c>
      <c r="B6" s="534"/>
      <c r="C6" s="625"/>
      <c r="D6" s="626"/>
      <c r="E6" s="21" t="s">
        <v>35</v>
      </c>
      <c r="F6" s="173"/>
      <c r="G6" s="221">
        <f>IF($F6="","",VLOOKUP($F6,'選手一覧'!$A$1:$L$100,2,FALSE))</f>
      </c>
      <c r="H6" s="222">
        <f>IF($F6="","",VLOOKUP($F6,'選手一覧'!$A$1:$L$100,3,FALSE))</f>
      </c>
      <c r="I6" s="687">
        <f>IF($F6="","",VLOOKUP($F6,'選手一覧'!$A$1:$L$100,7,FALSE))</f>
      </c>
      <c r="J6" s="688">
        <f>IF($F6="","",VLOOKUP($F6,'選手一覧'!$A$1:$L$100,3,FALSE))</f>
      </c>
      <c r="K6" s="689">
        <f>IF($F6="","",VLOOKUP($F6,'選手一覧'!$A$1:$L$100,3,FALSE))</f>
      </c>
      <c r="L6" s="182">
        <f>IF(F6="","",VLOOKUP((DATEDIF(I6,DATE('春_ダブルス①'!$N$14,4,1),"Y")),'年齢対応表'!$A$1:$B$3,2,FALSE))</f>
      </c>
      <c r="M6" s="726"/>
      <c r="N6" s="22"/>
      <c r="O6" s="640"/>
      <c r="P6" s="23"/>
      <c r="Q6" s="646"/>
      <c r="R6" s="647"/>
      <c r="S6" s="37"/>
      <c r="T6" s="37"/>
      <c r="U6" s="64"/>
      <c r="V6" s="65" t="s">
        <v>22</v>
      </c>
      <c r="W6" s="66" t="s">
        <v>23</v>
      </c>
      <c r="X6" s="67" t="s">
        <v>1</v>
      </c>
      <c r="Y6" s="28"/>
      <c r="Z6" s="28"/>
      <c r="AA6" s="28"/>
      <c r="AB6" s="28"/>
      <c r="AC6" s="28"/>
      <c r="AD6" s="28"/>
      <c r="AE6" s="28"/>
      <c r="AF6" s="28"/>
      <c r="AG6" s="28"/>
      <c r="AH6" s="28"/>
      <c r="AI6" s="28"/>
      <c r="AJ6" s="28"/>
      <c r="AK6" s="28"/>
    </row>
    <row r="7" spans="2:37" ht="18.75" customHeight="1" thickBot="1" thickTop="1">
      <c r="B7" s="534"/>
      <c r="C7" s="613"/>
      <c r="D7" s="615">
        <v>14</v>
      </c>
      <c r="E7" s="38" t="s">
        <v>32</v>
      </c>
      <c r="F7" s="174"/>
      <c r="G7" s="223">
        <f>IF($F7="","",VLOOKUP($F7,'選手一覧'!$A$1:$L$100,2,FALSE))</f>
      </c>
      <c r="H7" s="299">
        <f>IF($F7="","",VLOOKUP($F7,'選手一覧'!$A$1:$L$100,3,FALSE))</f>
      </c>
      <c r="I7" s="681">
        <f>IF($F7="","",VLOOKUP($F7,'選手一覧'!$A$1:$L$100,7,FALSE))</f>
      </c>
      <c r="J7" s="682">
        <f>IF($F7="","",VLOOKUP($F7,'選手一覧'!$A$1:$L$100,3,FALSE))</f>
      </c>
      <c r="K7" s="683">
        <f>IF($F7="","",VLOOKUP($F7,'選手一覧'!$A$1:$L$100,3,FALSE))</f>
      </c>
      <c r="L7" s="183">
        <f>IF(F7="","",VLOOKUP((DATEDIF(I7,DATE('春_ダブルス①'!$N$14,4,1),"Y")),'年齢対応表'!$A$1:$B$3,2,FALSE))</f>
      </c>
      <c r="M7" s="620"/>
      <c r="N7" s="39"/>
      <c r="O7" s="622"/>
      <c r="P7" s="40"/>
      <c r="Q7" s="627"/>
      <c r="R7" s="628"/>
      <c r="S7" s="37"/>
      <c r="T7" s="71" t="s">
        <v>61</v>
      </c>
      <c r="U7" s="60" t="s">
        <v>25</v>
      </c>
      <c r="V7" s="61" t="s">
        <v>37</v>
      </c>
      <c r="W7" s="62" t="s">
        <v>27</v>
      </c>
      <c r="X7" s="63" t="s">
        <v>42</v>
      </c>
      <c r="Y7" s="28"/>
      <c r="Z7" s="28"/>
      <c r="AA7" s="28"/>
      <c r="AB7" s="28"/>
      <c r="AC7" s="28"/>
      <c r="AD7" s="28"/>
      <c r="AE7" s="28"/>
      <c r="AF7" s="28"/>
      <c r="AG7" s="28"/>
      <c r="AH7" s="28"/>
      <c r="AI7" s="28"/>
      <c r="AJ7" s="28"/>
      <c r="AK7" s="28"/>
    </row>
    <row r="8" spans="2:37" ht="18.75" customHeight="1" thickBot="1">
      <c r="B8" s="534"/>
      <c r="C8" s="648"/>
      <c r="D8" s="649"/>
      <c r="E8" s="41" t="s">
        <v>34</v>
      </c>
      <c r="F8" s="175"/>
      <c r="G8" s="225">
        <f>IF($F8="","",VLOOKUP($F8,'選手一覧'!$A$1:$L$100,2,FALSE))</f>
      </c>
      <c r="H8" s="300">
        <f>IF($F8="","",VLOOKUP($F8,'選手一覧'!$A$1:$L$100,3,FALSE))</f>
      </c>
      <c r="I8" s="691">
        <f>IF($F8="","",VLOOKUP($F8,'選手一覧'!$A$1:$L$100,7,FALSE))</f>
      </c>
      <c r="J8" s="692">
        <f>IF($F8="","",VLOOKUP($F8,'選手一覧'!$A$1:$L$100,3,FALSE))</f>
      </c>
      <c r="K8" s="693">
        <f>IF($F8="","",VLOOKUP($F8,'選手一覧'!$A$1:$L$100,3,FALSE))</f>
      </c>
      <c r="L8" s="184">
        <f>IF(F8="","",VLOOKUP((DATEDIF(I8,DATE('春_ダブルス①'!$N$14,4,1),"Y")),'年齢対応表'!$A$1:$B$3,2,FALSE))</f>
      </c>
      <c r="M8" s="620"/>
      <c r="N8" s="42"/>
      <c r="O8" s="622"/>
      <c r="P8" s="43"/>
      <c r="Q8" s="653"/>
      <c r="R8" s="654"/>
      <c r="S8" s="37"/>
      <c r="T8" s="37"/>
      <c r="U8" s="56" t="s">
        <v>26</v>
      </c>
      <c r="V8" s="59" t="s">
        <v>25</v>
      </c>
      <c r="W8" s="52" t="s">
        <v>37</v>
      </c>
      <c r="X8" s="57" t="s">
        <v>31</v>
      </c>
      <c r="Y8" s="28"/>
      <c r="Z8" s="28"/>
      <c r="AA8" s="28"/>
      <c r="AB8" s="28"/>
      <c r="AC8" s="28"/>
      <c r="AD8" s="28"/>
      <c r="AE8" s="28"/>
      <c r="AF8" s="28"/>
      <c r="AG8" s="28"/>
      <c r="AH8" s="28"/>
      <c r="AI8" s="28"/>
      <c r="AJ8" s="28"/>
      <c r="AK8" s="28"/>
    </row>
    <row r="9" spans="1:37" ht="18.75" customHeight="1" thickBot="1">
      <c r="A9" s="326" t="s">
        <v>47</v>
      </c>
      <c r="B9" s="534"/>
      <c r="C9" s="624"/>
      <c r="D9" s="626">
        <v>15</v>
      </c>
      <c r="E9" s="24" t="s">
        <v>32</v>
      </c>
      <c r="F9" s="176"/>
      <c r="G9" s="227">
        <f>IF($F9="","",VLOOKUP($F9,'選手一覧'!$A$1:$L$100,2,FALSE))</f>
      </c>
      <c r="H9" s="277">
        <f>IF($F9="","",VLOOKUP($F9,'選手一覧'!$A$1:$L$100,3,FALSE))</f>
      </c>
      <c r="I9" s="634">
        <f>IF($F9="","",VLOOKUP($F9,'選手一覧'!$A$1:$L$100,7,FALSE))</f>
      </c>
      <c r="J9" s="635">
        <f>IF($F9="","",VLOOKUP($F9,'選手一覧'!$A$1:$L$100,3,FALSE))</f>
      </c>
      <c r="K9" s="636">
        <f>IF($F9="","",VLOOKUP($F9,'選手一覧'!$A$1:$L$100,3,FALSE))</f>
      </c>
      <c r="L9" s="185">
        <f>IF(F9="","",VLOOKUP((DATEDIF(I9,DATE('春_ダブルス①'!$N$14,4,1),"Y")),'年齢対応表'!$A$1:$B$3,2,FALSE))</f>
      </c>
      <c r="M9" s="637"/>
      <c r="N9" s="19"/>
      <c r="O9" s="639"/>
      <c r="P9" s="20"/>
      <c r="Q9" s="641"/>
      <c r="R9" s="642"/>
      <c r="S9" s="37"/>
      <c r="T9" s="37"/>
      <c r="U9" s="53" t="s">
        <v>27</v>
      </c>
      <c r="V9" s="58" t="s">
        <v>26</v>
      </c>
      <c r="W9" s="54" t="s">
        <v>25</v>
      </c>
      <c r="X9" s="55" t="s">
        <v>43</v>
      </c>
      <c r="Y9" s="28"/>
      <c r="Z9" s="28"/>
      <c r="AA9" s="28"/>
      <c r="AB9" s="28"/>
      <c r="AC9" s="28"/>
      <c r="AD9" s="28"/>
      <c r="AE9" s="28"/>
      <c r="AF9" s="28"/>
      <c r="AG9" s="28"/>
      <c r="AH9" s="28"/>
      <c r="AI9" s="28"/>
      <c r="AJ9" s="28"/>
      <c r="AK9" s="28"/>
    </row>
    <row r="10" spans="1:37" ht="18.75" customHeight="1" thickBot="1">
      <c r="A10" s="326" t="s">
        <v>48</v>
      </c>
      <c r="B10" s="534"/>
      <c r="C10" s="625"/>
      <c r="D10" s="626"/>
      <c r="E10" s="25" t="s">
        <v>34</v>
      </c>
      <c r="F10" s="177"/>
      <c r="G10" s="229">
        <f>IF($F10="","",VLOOKUP($F10,'選手一覧'!$A$1:$L$100,2,FALSE))</f>
      </c>
      <c r="H10" s="301">
        <f>IF($F10="","",VLOOKUP($F10,'選手一覧'!$A$1:$L$100,3,FALSE))</f>
      </c>
      <c r="I10" s="687">
        <f>IF($F10="","",VLOOKUP($F10,'選手一覧'!$A$1:$L$100,7,FALSE))</f>
      </c>
      <c r="J10" s="688">
        <f>IF($F10="","",VLOOKUP($F10,'選手一覧'!$A$1:$L$100,3,FALSE))</f>
      </c>
      <c r="K10" s="689">
        <f>IF($F10="","",VLOOKUP($F10,'選手一覧'!$A$1:$L$100,3,FALSE))</f>
      </c>
      <c r="L10" s="186">
        <f>IF(F10="","",VLOOKUP((DATEDIF(I10,DATE('春_ダブルス①'!$N$14,4,1),"Y")),'年齢対応表'!$A$1:$B$3,2,FALSE))</f>
      </c>
      <c r="M10" s="638"/>
      <c r="N10" s="22"/>
      <c r="O10" s="640"/>
      <c r="P10" s="23"/>
      <c r="Q10" s="646"/>
      <c r="R10" s="647"/>
      <c r="S10" s="37"/>
      <c r="T10" s="37"/>
      <c r="U10" s="56" t="s">
        <v>28</v>
      </c>
      <c r="V10" s="59" t="s">
        <v>27</v>
      </c>
      <c r="W10" s="52" t="s">
        <v>26</v>
      </c>
      <c r="X10" s="57" t="s">
        <v>42</v>
      </c>
      <c r="Y10" s="28"/>
      <c r="Z10" s="28"/>
      <c r="AA10" s="28"/>
      <c r="AB10" s="28"/>
      <c r="AC10" s="28"/>
      <c r="AD10" s="28"/>
      <c r="AE10" s="28"/>
      <c r="AF10" s="28"/>
      <c r="AG10" s="28"/>
      <c r="AH10" s="28"/>
      <c r="AI10" s="28"/>
      <c r="AJ10" s="28"/>
      <c r="AK10" s="28"/>
    </row>
    <row r="11" spans="1:37" ht="18.75" customHeight="1" thickBot="1">
      <c r="A11" s="326" t="s">
        <v>303</v>
      </c>
      <c r="B11" s="534"/>
      <c r="C11" s="613"/>
      <c r="D11" s="615">
        <v>16</v>
      </c>
      <c r="E11" s="44" t="s">
        <v>32</v>
      </c>
      <c r="F11" s="178"/>
      <c r="G11" s="231">
        <f>IF($F11="","",VLOOKUP($F11,'選手一覧'!$A$1:$L$100,2,FALSE))</f>
      </c>
      <c r="H11" s="302">
        <f>IF($F11="","",VLOOKUP($F11,'選手一覧'!$A$1:$L$100,3,FALSE))</f>
      </c>
      <c r="I11" s="681">
        <f>IF($F11="","",VLOOKUP($F11,'選手一覧'!$A$1:$L$100,7,FALSE))</f>
      </c>
      <c r="J11" s="682">
        <f>IF($F11="","",VLOOKUP($F11,'選手一覧'!$A$1:$L$100,3,FALSE))</f>
      </c>
      <c r="K11" s="683">
        <f>IF($F11="","",VLOOKUP($F11,'選手一覧'!$A$1:$L$100,3,FALSE))</f>
      </c>
      <c r="L11" s="187">
        <f>IF(F11="","",VLOOKUP((DATEDIF(I11,DATE('春_ダブルス①'!$N$14,4,1),"Y")),'年齢対応表'!$A$1:$B$3,2,FALSE))</f>
      </c>
      <c r="M11" s="620"/>
      <c r="N11" s="39"/>
      <c r="O11" s="622"/>
      <c r="P11" s="40"/>
      <c r="Q11" s="627"/>
      <c r="R11" s="628"/>
      <c r="S11" s="37"/>
      <c r="T11" s="37"/>
      <c r="U11" s="53" t="s">
        <v>29</v>
      </c>
      <c r="V11" s="58" t="s">
        <v>31</v>
      </c>
      <c r="W11" s="54" t="s">
        <v>31</v>
      </c>
      <c r="X11" s="55" t="s">
        <v>31</v>
      </c>
      <c r="Y11" s="28"/>
      <c r="Z11" s="28"/>
      <c r="AA11" s="28"/>
      <c r="AB11" s="28"/>
      <c r="AC11" s="28"/>
      <c r="AD11" s="28"/>
      <c r="AE11" s="28"/>
      <c r="AF11" s="28"/>
      <c r="AG11" s="28"/>
      <c r="AH11" s="28"/>
      <c r="AI11" s="28"/>
      <c r="AJ11" s="28"/>
      <c r="AK11" s="28"/>
    </row>
    <row r="12" spans="1:37" ht="18.75" customHeight="1">
      <c r="A12" s="326" t="s">
        <v>304</v>
      </c>
      <c r="B12" s="534"/>
      <c r="C12" s="648"/>
      <c r="D12" s="649"/>
      <c r="E12" s="45" t="s">
        <v>34</v>
      </c>
      <c r="F12" s="179"/>
      <c r="G12" s="233">
        <f>IF($F12="","",VLOOKUP($F12,'選手一覧'!$A$1:$L$100,2,FALSE))</f>
      </c>
      <c r="H12" s="303">
        <f>IF($F12="","",VLOOKUP($F12,'選手一覧'!$A$1:$L$100,3,FALSE))</f>
      </c>
      <c r="I12" s="691">
        <f>IF($F12="","",VLOOKUP($F12,'選手一覧'!$A$1:$L$100,7,FALSE))</f>
      </c>
      <c r="J12" s="692">
        <f>IF($F12="","",VLOOKUP($F12,'選手一覧'!$A$1:$L$100,3,FALSE))</f>
      </c>
      <c r="K12" s="693">
        <f>IF($F12="","",VLOOKUP($F12,'選手一覧'!$A$1:$L$100,3,FALSE))</f>
      </c>
      <c r="L12" s="188">
        <f>IF(F12="","",VLOOKUP((DATEDIF(I12,DATE('春_ダブルス①'!$N$14,4,1),"Y")),'年齢対応表'!$A$1:$B$3,2,FALSE))</f>
      </c>
      <c r="M12" s="620"/>
      <c r="N12" s="42"/>
      <c r="O12" s="622"/>
      <c r="P12" s="43"/>
      <c r="Q12" s="653"/>
      <c r="R12" s="654"/>
      <c r="S12" s="37"/>
      <c r="T12" s="37"/>
      <c r="U12" s="719" t="s">
        <v>41</v>
      </c>
      <c r="V12" s="719"/>
      <c r="W12" s="719"/>
      <c r="X12" s="68" t="s">
        <v>56</v>
      </c>
      <c r="Y12" s="28"/>
      <c r="Z12" s="28"/>
      <c r="AA12" s="28"/>
      <c r="AB12" s="28"/>
      <c r="AC12" s="28"/>
      <c r="AD12" s="28"/>
      <c r="AE12" s="28"/>
      <c r="AF12" s="28"/>
      <c r="AG12" s="28"/>
      <c r="AH12" s="28"/>
      <c r="AI12" s="28"/>
      <c r="AJ12" s="28"/>
      <c r="AK12" s="28"/>
    </row>
    <row r="13" spans="1:37" ht="18.75" customHeight="1">
      <c r="A13" s="326" t="s">
        <v>50</v>
      </c>
      <c r="B13" s="534"/>
      <c r="C13" s="624"/>
      <c r="D13" s="626">
        <v>17</v>
      </c>
      <c r="E13" s="18" t="s">
        <v>32</v>
      </c>
      <c r="F13" s="172"/>
      <c r="G13" s="214">
        <f>IF($F13="","",VLOOKUP($F13,'選手一覧'!$A$1:$L$100,2,FALSE))</f>
      </c>
      <c r="H13" s="215">
        <f>IF($F13="","",VLOOKUP($F13,'選手一覧'!$A$1:$L$100,3,FALSE))</f>
      </c>
      <c r="I13" s="634">
        <f>IF($F13="","",VLOOKUP($F13,'選手一覧'!$A$1:$L$100,7,FALSE))</f>
      </c>
      <c r="J13" s="635">
        <f>IF($F13="","",VLOOKUP($F13,'選手一覧'!$A$1:$L$100,3,FALSE))</f>
      </c>
      <c r="K13" s="636">
        <f>IF($F13="","",VLOOKUP($F13,'選手一覧'!$A$1:$L$100,3,FALSE))</f>
      </c>
      <c r="L13" s="181">
        <f>IF(F13="","",VLOOKUP((DATEDIF(I13,DATE('春_ダブルス①'!$N$14,4,1),"Y")),'年齢対応表'!$A$1:$B$3,2,FALSE))</f>
      </c>
      <c r="M13" s="637"/>
      <c r="N13" s="19"/>
      <c r="O13" s="639"/>
      <c r="P13" s="20"/>
      <c r="Q13" s="641"/>
      <c r="R13" s="642"/>
      <c r="S13" s="37"/>
      <c r="T13" s="37"/>
      <c r="U13" s="51"/>
      <c r="V13" s="51"/>
      <c r="W13" s="51"/>
      <c r="X13" s="69" t="s">
        <v>57</v>
      </c>
      <c r="Y13" s="28"/>
      <c r="Z13" s="28"/>
      <c r="AA13" s="28"/>
      <c r="AB13" s="28"/>
      <c r="AC13" s="28"/>
      <c r="AD13" s="28"/>
      <c r="AE13" s="28"/>
      <c r="AF13" s="28"/>
      <c r="AG13" s="28"/>
      <c r="AH13" s="28"/>
      <c r="AI13" s="28"/>
      <c r="AJ13" s="28"/>
      <c r="AK13" s="28"/>
    </row>
    <row r="14" spans="1:37" ht="18.75" customHeight="1" thickBot="1">
      <c r="A14" s="326" t="s">
        <v>305</v>
      </c>
      <c r="B14" s="534"/>
      <c r="C14" s="625"/>
      <c r="D14" s="626"/>
      <c r="E14" s="25" t="s">
        <v>34</v>
      </c>
      <c r="F14" s="177"/>
      <c r="G14" s="229">
        <f>IF($F14="","",VLOOKUP($F14,'選手一覧'!$A$1:$L$100,2,FALSE))</f>
      </c>
      <c r="H14" s="301">
        <f>IF($F14="","",VLOOKUP($F14,'選手一覧'!$A$1:$L$100,3,FALSE))</f>
      </c>
      <c r="I14" s="687">
        <f>IF($F14="","",VLOOKUP($F14,'選手一覧'!$A$1:$L$100,7,FALSE))</f>
      </c>
      <c r="J14" s="688">
        <f>IF($F14="","",VLOOKUP($F14,'選手一覧'!$A$1:$L$100,3,FALSE))</f>
      </c>
      <c r="K14" s="689">
        <f>IF($F14="","",VLOOKUP($F14,'選手一覧'!$A$1:$L$100,3,FALSE))</f>
      </c>
      <c r="L14" s="186">
        <f>IF(F14="","",VLOOKUP((DATEDIF(I14,DATE('春_ダブルス①'!$N$14,4,1),"Y")),'年齢対応表'!$A$1:$B$3,2,FALSE))</f>
      </c>
      <c r="M14" s="638"/>
      <c r="N14" s="22"/>
      <c r="O14" s="640"/>
      <c r="P14" s="23"/>
      <c r="Q14" s="646"/>
      <c r="R14" s="647"/>
      <c r="S14" s="37"/>
      <c r="T14" s="37"/>
      <c r="U14" s="121" t="s">
        <v>227</v>
      </c>
      <c r="V14" s="121"/>
      <c r="W14" s="121"/>
      <c r="X14" s="121"/>
      <c r="Y14" s="28"/>
      <c r="Z14" s="28"/>
      <c r="AA14" s="28"/>
      <c r="AB14" s="28"/>
      <c r="AC14" s="28"/>
      <c r="AD14" s="28"/>
      <c r="AE14" s="28"/>
      <c r="AF14" s="28"/>
      <c r="AG14" s="28"/>
      <c r="AH14" s="28"/>
      <c r="AI14" s="28"/>
      <c r="AJ14" s="28"/>
      <c r="AK14" s="28"/>
    </row>
    <row r="15" spans="1:37" ht="18.75" customHeight="1" thickBot="1">
      <c r="A15" s="326" t="s">
        <v>51</v>
      </c>
      <c r="B15" s="534"/>
      <c r="C15" s="613"/>
      <c r="D15" s="615">
        <v>18</v>
      </c>
      <c r="E15" s="44" t="s">
        <v>32</v>
      </c>
      <c r="F15" s="178"/>
      <c r="G15" s="231">
        <f>IF($F15="","",VLOOKUP($F15,'選手一覧'!$A$1:$L$100,2,FALSE))</f>
      </c>
      <c r="H15" s="302">
        <f>IF($F15="","",VLOOKUP($F15,'選手一覧'!$A$1:$L$100,3,FALSE))</f>
      </c>
      <c r="I15" s="681">
        <f>IF($F15="","",VLOOKUP($F15,'選手一覧'!$A$1:$L$100,7,FALSE))</f>
      </c>
      <c r="J15" s="682">
        <f>IF($F15="","",VLOOKUP($F15,'選手一覧'!$A$1:$L$100,3,FALSE))</f>
      </c>
      <c r="K15" s="683">
        <f>IF($F15="","",VLOOKUP($F15,'選手一覧'!$A$1:$L$100,3,FALSE))</f>
      </c>
      <c r="L15" s="187">
        <f>IF(F15="","",VLOOKUP((DATEDIF(I15,DATE('春_ダブルス①'!$N$14,4,1),"Y")),'年齢対応表'!$A$1:$B$3,2,FALSE))</f>
      </c>
      <c r="M15" s="620"/>
      <c r="N15" s="39"/>
      <c r="O15" s="622"/>
      <c r="P15" s="40"/>
      <c r="Q15" s="627"/>
      <c r="R15" s="628"/>
      <c r="S15" s="37"/>
      <c r="T15" s="37"/>
      <c r="U15" s="64"/>
      <c r="V15" s="65" t="s">
        <v>22</v>
      </c>
      <c r="W15" s="66" t="s">
        <v>23</v>
      </c>
      <c r="X15" s="67" t="s">
        <v>283</v>
      </c>
      <c r="Y15" s="28"/>
      <c r="Z15" s="28"/>
      <c r="AA15" s="28"/>
      <c r="AB15" s="28"/>
      <c r="AC15" s="28"/>
      <c r="AD15" s="28"/>
      <c r="AE15" s="28"/>
      <c r="AF15" s="28"/>
      <c r="AG15" s="28"/>
      <c r="AH15" s="28"/>
      <c r="AI15" s="28"/>
      <c r="AJ15" s="28"/>
      <c r="AK15" s="28"/>
    </row>
    <row r="16" spans="1:37" ht="18.75" customHeight="1" thickBot="1" thickTop="1">
      <c r="A16" s="326" t="s">
        <v>52</v>
      </c>
      <c r="B16" s="534"/>
      <c r="C16" s="648"/>
      <c r="D16" s="649"/>
      <c r="E16" s="45" t="s">
        <v>34</v>
      </c>
      <c r="F16" s="179"/>
      <c r="G16" s="233">
        <f>IF($F16="","",VLOOKUP($F16,'選手一覧'!$A$1:$L$100,2,FALSE))</f>
      </c>
      <c r="H16" s="303">
        <f>IF($F16="","",VLOOKUP($F16,'選手一覧'!$A$1:$L$100,3,FALSE))</f>
      </c>
      <c r="I16" s="691">
        <f>IF($F16="","",VLOOKUP($F16,'選手一覧'!$A$1:$L$100,7,FALSE))</f>
      </c>
      <c r="J16" s="692">
        <f>IF($F16="","",VLOOKUP($F16,'選手一覧'!$A$1:$L$100,3,FALSE))</f>
      </c>
      <c r="K16" s="693">
        <f>IF($F16="","",VLOOKUP($F16,'選手一覧'!$A$1:$L$100,3,FALSE))</f>
      </c>
      <c r="L16" s="188">
        <f>IF(F16="","",VLOOKUP((DATEDIF(I16,DATE('春_ダブルス①'!$N$14,4,1),"Y")),'年齢対応表'!$A$1:$B$3,2,FALSE))</f>
      </c>
      <c r="M16" s="620"/>
      <c r="N16" s="42"/>
      <c r="O16" s="622"/>
      <c r="P16" s="43"/>
      <c r="Q16" s="653"/>
      <c r="R16" s="654"/>
      <c r="S16" s="37"/>
      <c r="T16" s="71" t="s">
        <v>61</v>
      </c>
      <c r="U16" s="60" t="s">
        <v>25</v>
      </c>
      <c r="V16" s="296" t="s">
        <v>228</v>
      </c>
      <c r="W16" s="62" t="s">
        <v>229</v>
      </c>
      <c r="X16" s="397" t="s">
        <v>298</v>
      </c>
      <c r="Y16" s="28"/>
      <c r="Z16" s="28"/>
      <c r="AA16" s="28"/>
      <c r="AB16" s="28"/>
      <c r="AC16" s="28"/>
      <c r="AD16" s="28"/>
      <c r="AE16" s="28"/>
      <c r="AF16" s="28"/>
      <c r="AG16" s="28"/>
      <c r="AH16" s="28"/>
      <c r="AI16" s="28"/>
      <c r="AJ16" s="28"/>
      <c r="AK16" s="28"/>
    </row>
    <row r="17" spans="1:37" ht="18.75" customHeight="1">
      <c r="A17" s="326" t="s">
        <v>288</v>
      </c>
      <c r="B17" s="534"/>
      <c r="C17" s="624"/>
      <c r="D17" s="626">
        <v>19</v>
      </c>
      <c r="E17" s="18" t="s">
        <v>32</v>
      </c>
      <c r="F17" s="172"/>
      <c r="G17" s="214">
        <f>IF($F17="","",VLOOKUP($F17,'選手一覧'!$A$1:$L$100,2,FALSE))</f>
      </c>
      <c r="H17" s="215">
        <f>IF($F17="","",VLOOKUP($F17,'選手一覧'!$A$1:$L$100,3,FALSE))</f>
      </c>
      <c r="I17" s="634">
        <f>IF($F17="","",VLOOKUP($F17,'選手一覧'!$A$1:$L$100,7,FALSE))</f>
      </c>
      <c r="J17" s="635">
        <f>IF($F17="","",VLOOKUP($F17,'選手一覧'!$A$1:$L$100,3,FALSE))</f>
      </c>
      <c r="K17" s="636">
        <f>IF($F17="","",VLOOKUP($F17,'選手一覧'!$A$1:$L$100,3,FALSE))</f>
      </c>
      <c r="L17" s="181">
        <f>IF(F17="","",VLOOKUP((DATEDIF(I17,DATE('春_ダブルス①'!$N$14,4,1),"Y")),'年齢対応表'!$A$1:$B$3,2,FALSE))</f>
      </c>
      <c r="M17" s="637"/>
      <c r="N17" s="19"/>
      <c r="O17" s="639"/>
      <c r="P17" s="20"/>
      <c r="Q17" s="641"/>
      <c r="R17" s="642"/>
      <c r="S17" s="37"/>
      <c r="T17" s="37"/>
      <c r="U17" s="121"/>
      <c r="V17" s="396" t="s">
        <v>281</v>
      </c>
      <c r="W17" s="121"/>
      <c r="X17" s="396" t="s">
        <v>282</v>
      </c>
      <c r="Y17" s="28"/>
      <c r="Z17" s="28"/>
      <c r="AA17" s="28"/>
      <c r="AB17" s="28"/>
      <c r="AC17" s="28"/>
      <c r="AD17" s="28"/>
      <c r="AE17" s="28"/>
      <c r="AF17" s="28"/>
      <c r="AG17" s="28"/>
      <c r="AH17" s="28"/>
      <c r="AI17" s="28"/>
      <c r="AJ17" s="28"/>
      <c r="AK17" s="28"/>
    </row>
    <row r="18" spans="1:37" ht="18.75" customHeight="1">
      <c r="A18" s="326" t="s">
        <v>289</v>
      </c>
      <c r="B18" s="534"/>
      <c r="C18" s="625"/>
      <c r="D18" s="626"/>
      <c r="E18" s="25" t="s">
        <v>34</v>
      </c>
      <c r="F18" s="177"/>
      <c r="G18" s="229">
        <f>IF($F18="","",VLOOKUP($F18,'選手一覧'!$A$1:$L$100,2,FALSE))</f>
      </c>
      <c r="H18" s="301">
        <f>IF($F18="","",VLOOKUP($F18,'選手一覧'!$A$1:$L$100,3,FALSE))</f>
      </c>
      <c r="I18" s="687">
        <f>IF($F18="","",VLOOKUP($F18,'選手一覧'!$A$1:$L$100,7,FALSE))</f>
      </c>
      <c r="J18" s="688">
        <f>IF($F18="","",VLOOKUP($F18,'選手一覧'!$A$1:$L$100,3,FALSE))</f>
      </c>
      <c r="K18" s="689">
        <f>IF($F18="","",VLOOKUP($F18,'選手一覧'!$A$1:$L$100,3,FALSE))</f>
      </c>
      <c r="L18" s="186">
        <f>IF(F18="","",VLOOKUP((DATEDIF(I18,DATE('春_ダブルス①'!$N$14,4,1),"Y")),'年齢対応表'!$A$1:$B$3,2,FALSE))</f>
      </c>
      <c r="M18" s="638"/>
      <c r="N18" s="22"/>
      <c r="O18" s="640"/>
      <c r="P18" s="23"/>
      <c r="Q18" s="646"/>
      <c r="R18" s="647"/>
      <c r="S18" s="37"/>
      <c r="T18" s="37"/>
      <c r="U18" s="28"/>
      <c r="V18" s="28"/>
      <c r="W18" s="28"/>
      <c r="X18" s="28"/>
      <c r="Y18" s="28"/>
      <c r="Z18" s="28"/>
      <c r="AA18" s="28"/>
      <c r="AB18" s="28"/>
      <c r="AC18" s="28"/>
      <c r="AD18" s="28"/>
      <c r="AE18" s="28"/>
      <c r="AF18" s="28"/>
      <c r="AG18" s="28"/>
      <c r="AH18" s="28"/>
      <c r="AI18" s="28"/>
      <c r="AJ18" s="28"/>
      <c r="AK18" s="28"/>
    </row>
    <row r="19" spans="1:37" ht="18.75" customHeight="1">
      <c r="A19" s="326" t="s">
        <v>293</v>
      </c>
      <c r="B19" s="534"/>
      <c r="C19" s="613"/>
      <c r="D19" s="615">
        <v>20</v>
      </c>
      <c r="E19" s="44" t="s">
        <v>32</v>
      </c>
      <c r="F19" s="178"/>
      <c r="G19" s="231">
        <f>IF($F19="","",VLOOKUP($F19,'選手一覧'!$A$1:$L$100,2,FALSE))</f>
      </c>
      <c r="H19" s="302">
        <f>IF($F19="","",VLOOKUP($F19,'選手一覧'!$A$1:$L$100,3,FALSE))</f>
      </c>
      <c r="I19" s="681">
        <f>IF($F19="","",VLOOKUP($F19,'選手一覧'!$A$1:$L$100,7,FALSE))</f>
      </c>
      <c r="J19" s="682">
        <f>IF($F19="","",VLOOKUP($F19,'選手一覧'!$A$1:$L$100,3,FALSE))</f>
      </c>
      <c r="K19" s="683">
        <f>IF($F19="","",VLOOKUP($F19,'選手一覧'!$A$1:$L$100,3,FALSE))</f>
      </c>
      <c r="L19" s="187">
        <f>IF(F19="","",VLOOKUP((DATEDIF(I19,DATE('春_ダブルス①'!$N$14,4,1),"Y")),'年齢対応表'!$A$1:$B$3,2,FALSE))</f>
      </c>
      <c r="M19" s="620"/>
      <c r="N19" s="39"/>
      <c r="O19" s="622"/>
      <c r="P19" s="40"/>
      <c r="Q19" s="627"/>
      <c r="R19" s="628"/>
      <c r="S19" s="37"/>
      <c r="T19" s="37"/>
      <c r="U19" s="28"/>
      <c r="V19" s="28"/>
      <c r="W19" s="28"/>
      <c r="X19" s="28"/>
      <c r="Y19" s="28"/>
      <c r="Z19" s="28"/>
      <c r="AA19" s="28"/>
      <c r="AB19" s="28"/>
      <c r="AC19" s="28"/>
      <c r="AD19" s="28"/>
      <c r="AE19" s="28"/>
      <c r="AF19" s="28"/>
      <c r="AG19" s="28"/>
      <c r="AH19" s="28"/>
      <c r="AI19" s="28"/>
      <c r="AJ19" s="28"/>
      <c r="AK19" s="28"/>
    </row>
    <row r="20" spans="2:37" ht="18.75" customHeight="1">
      <c r="B20" s="534"/>
      <c r="C20" s="648"/>
      <c r="D20" s="649"/>
      <c r="E20" s="45" t="s">
        <v>34</v>
      </c>
      <c r="F20" s="179"/>
      <c r="G20" s="233">
        <f>IF($F20="","",VLOOKUP($F20,'選手一覧'!$A$1:$L$100,2,FALSE))</f>
      </c>
      <c r="H20" s="303">
        <f>IF($F20="","",VLOOKUP($F20,'選手一覧'!$A$1:$L$100,3,FALSE))</f>
      </c>
      <c r="I20" s="691">
        <f>IF($F20="","",VLOOKUP($F20,'選手一覧'!$A$1:$L$100,7,FALSE))</f>
      </c>
      <c r="J20" s="692">
        <f>IF($F20="","",VLOOKUP($F20,'選手一覧'!$A$1:$L$100,3,FALSE))</f>
      </c>
      <c r="K20" s="693">
        <f>IF($F20="","",VLOOKUP($F20,'選手一覧'!$A$1:$L$100,3,FALSE))</f>
      </c>
      <c r="L20" s="188">
        <f>IF(F20="","",VLOOKUP((DATEDIF(I20,DATE('春_ダブルス①'!$N$14,4,1),"Y")),'年齢対応表'!$A$1:$B$3,2,FALSE))</f>
      </c>
      <c r="M20" s="620"/>
      <c r="N20" s="42"/>
      <c r="O20" s="622"/>
      <c r="P20" s="43"/>
      <c r="Q20" s="653"/>
      <c r="R20" s="654"/>
      <c r="S20" s="37"/>
      <c r="T20" s="37"/>
      <c r="U20" s="28"/>
      <c r="V20" s="28"/>
      <c r="W20" s="28"/>
      <c r="X20" s="28"/>
      <c r="Y20" s="28"/>
      <c r="Z20" s="28"/>
      <c r="AA20" s="28"/>
      <c r="AB20" s="28"/>
      <c r="AC20" s="28"/>
      <c r="AD20" s="28"/>
      <c r="AE20" s="28"/>
      <c r="AF20" s="28"/>
      <c r="AG20" s="28"/>
      <c r="AH20" s="28"/>
      <c r="AI20" s="28"/>
      <c r="AJ20" s="28"/>
      <c r="AK20" s="28"/>
    </row>
    <row r="21" spans="2:37" ht="18.75" customHeight="1">
      <c r="B21" s="534"/>
      <c r="C21" s="624"/>
      <c r="D21" s="626">
        <v>21</v>
      </c>
      <c r="E21" s="18" t="s">
        <v>32</v>
      </c>
      <c r="F21" s="172"/>
      <c r="G21" s="214">
        <f>IF($F21="","",VLOOKUP($F21,'選手一覧'!$A$1:$L$100,2,FALSE))</f>
      </c>
      <c r="H21" s="215">
        <f>IF($F21="","",VLOOKUP($F21,'選手一覧'!$A$1:$L$100,3,FALSE))</f>
      </c>
      <c r="I21" s="634">
        <f>IF($F21="","",VLOOKUP($F21,'選手一覧'!$A$1:$L$100,7,FALSE))</f>
      </c>
      <c r="J21" s="635">
        <f>IF($F21="","",VLOOKUP($F21,'選手一覧'!$A$1:$L$100,3,FALSE))</f>
      </c>
      <c r="K21" s="636">
        <f>IF($F21="","",VLOOKUP($F21,'選手一覧'!$A$1:$L$100,3,FALSE))</f>
      </c>
      <c r="L21" s="181">
        <f>IF(F21="","",VLOOKUP((DATEDIF(I21,DATE('春_ダブルス①'!$N$14,4,1),"Y")),'年齢対応表'!$A$1:$B$3,2,FALSE))</f>
      </c>
      <c r="M21" s="637"/>
      <c r="N21" s="19"/>
      <c r="O21" s="639"/>
      <c r="P21" s="20"/>
      <c r="Q21" s="641"/>
      <c r="R21" s="642"/>
      <c r="S21" s="37"/>
      <c r="T21" s="37"/>
      <c r="U21" s="28"/>
      <c r="V21" s="28"/>
      <c r="W21" s="28"/>
      <c r="X21" s="28"/>
      <c r="Y21" s="28"/>
      <c r="Z21" s="28"/>
      <c r="AA21" s="28"/>
      <c r="AB21" s="28"/>
      <c r="AC21" s="28"/>
      <c r="AD21" s="28"/>
      <c r="AE21" s="28"/>
      <c r="AF21" s="28"/>
      <c r="AG21" s="28"/>
      <c r="AH21" s="28"/>
      <c r="AI21" s="28"/>
      <c r="AJ21" s="28"/>
      <c r="AK21" s="28"/>
    </row>
    <row r="22" spans="2:37" ht="18.75" customHeight="1">
      <c r="B22" s="534"/>
      <c r="C22" s="625"/>
      <c r="D22" s="626"/>
      <c r="E22" s="25" t="s">
        <v>34</v>
      </c>
      <c r="F22" s="177"/>
      <c r="G22" s="229">
        <f>IF($F22="","",VLOOKUP($F22,'選手一覧'!$A$1:$L$100,2,FALSE))</f>
      </c>
      <c r="H22" s="301">
        <f>IF($F22="","",VLOOKUP($F22,'選手一覧'!$A$1:$L$100,3,FALSE))</f>
      </c>
      <c r="I22" s="687">
        <f>IF($F22="","",VLOOKUP($F22,'選手一覧'!$A$1:$L$100,7,FALSE))</f>
      </c>
      <c r="J22" s="688">
        <f>IF($F22="","",VLOOKUP($F22,'選手一覧'!$A$1:$L$100,3,FALSE))</f>
      </c>
      <c r="K22" s="689">
        <f>IF($F22="","",VLOOKUP($F22,'選手一覧'!$A$1:$L$100,3,FALSE))</f>
      </c>
      <c r="L22" s="186">
        <f>IF(F22="","",VLOOKUP((DATEDIF(I22,DATE('春_ダブルス①'!$N$14,4,1),"Y")),'年齢対応表'!$A$1:$B$3,2,FALSE))</f>
      </c>
      <c r="M22" s="638"/>
      <c r="N22" s="22"/>
      <c r="O22" s="640"/>
      <c r="P22" s="23"/>
      <c r="Q22" s="646"/>
      <c r="R22" s="647"/>
      <c r="S22" s="37"/>
      <c r="T22" s="37"/>
      <c r="U22" s="28"/>
      <c r="V22" s="28"/>
      <c r="W22" s="28"/>
      <c r="X22" s="28"/>
      <c r="Y22" s="28"/>
      <c r="Z22" s="28"/>
      <c r="AA22" s="28"/>
      <c r="AB22" s="28"/>
      <c r="AC22" s="28"/>
      <c r="AD22" s="28"/>
      <c r="AE22" s="28"/>
      <c r="AF22" s="28"/>
      <c r="AG22" s="28"/>
      <c r="AH22" s="28"/>
      <c r="AI22" s="28"/>
      <c r="AJ22" s="28"/>
      <c r="AK22" s="28"/>
    </row>
    <row r="23" spans="1:37" ht="18.75" customHeight="1">
      <c r="A23" s="349" t="s">
        <v>47</v>
      </c>
      <c r="B23" s="534"/>
      <c r="C23" s="613"/>
      <c r="D23" s="615">
        <v>22</v>
      </c>
      <c r="E23" s="44" t="s">
        <v>32</v>
      </c>
      <c r="F23" s="178"/>
      <c r="G23" s="231">
        <f>IF($F23="","",VLOOKUP($F23,'選手一覧'!$A$1:$L$100,2,FALSE))</f>
      </c>
      <c r="H23" s="302">
        <f>IF($F23="","",VLOOKUP($F23,'選手一覧'!$A$1:$L$100,3,FALSE))</f>
      </c>
      <c r="I23" s="681">
        <f>IF($F23="","",VLOOKUP($F23,'選手一覧'!$A$1:$L$100,7,FALSE))</f>
      </c>
      <c r="J23" s="682">
        <f>IF($F23="","",VLOOKUP($F23,'選手一覧'!$A$1:$L$100,3,FALSE))</f>
      </c>
      <c r="K23" s="683">
        <f>IF($F23="","",VLOOKUP($F23,'選手一覧'!$A$1:$L$100,3,FALSE))</f>
      </c>
      <c r="L23" s="187">
        <f>IF(F23="","",VLOOKUP((DATEDIF(I23,DATE('春_ダブルス①'!$N$14,4,1),"Y")),'年齢対応表'!$A$1:$B$3,2,FALSE))</f>
      </c>
      <c r="M23" s="620"/>
      <c r="N23" s="39"/>
      <c r="O23" s="622"/>
      <c r="P23" s="40"/>
      <c r="Q23" s="627"/>
      <c r="R23" s="628"/>
      <c r="S23" s="37"/>
      <c r="T23" s="37"/>
      <c r="U23" s="28"/>
      <c r="V23" s="28"/>
      <c r="W23" s="28"/>
      <c r="X23" s="28"/>
      <c r="Y23" s="28"/>
      <c r="Z23" s="28"/>
      <c r="AA23" s="28"/>
      <c r="AB23" s="28"/>
      <c r="AC23" s="28"/>
      <c r="AD23" s="28"/>
      <c r="AE23" s="28"/>
      <c r="AF23" s="28"/>
      <c r="AG23" s="28"/>
      <c r="AH23" s="28"/>
      <c r="AI23" s="28"/>
      <c r="AJ23" s="28"/>
      <c r="AK23" s="28"/>
    </row>
    <row r="24" spans="1:37" ht="18.75" customHeight="1">
      <c r="A24" s="349" t="s">
        <v>48</v>
      </c>
      <c r="B24" s="534"/>
      <c r="C24" s="648"/>
      <c r="D24" s="649"/>
      <c r="E24" s="45" t="s">
        <v>34</v>
      </c>
      <c r="F24" s="179"/>
      <c r="G24" s="233">
        <f>IF($F24="","",VLOOKUP($F24,'選手一覧'!$A$1:$L$100,2,FALSE))</f>
      </c>
      <c r="H24" s="303">
        <f>IF($F24="","",VLOOKUP($F24,'選手一覧'!$A$1:$L$100,3,FALSE))</f>
      </c>
      <c r="I24" s="691">
        <f>IF($F24="","",VLOOKUP($F24,'選手一覧'!$A$1:$L$100,7,FALSE))</f>
      </c>
      <c r="J24" s="692">
        <f>IF($F24="","",VLOOKUP($F24,'選手一覧'!$A$1:$L$100,3,FALSE))</f>
      </c>
      <c r="K24" s="693">
        <f>IF($F24="","",VLOOKUP($F24,'選手一覧'!$A$1:$L$100,3,FALSE))</f>
      </c>
      <c r="L24" s="188">
        <f>IF(F24="","",VLOOKUP((DATEDIF(I24,DATE('春_ダブルス①'!$N$14,4,1),"Y")),'年齢対応表'!$A$1:$B$3,2,FALSE))</f>
      </c>
      <c r="M24" s="620"/>
      <c r="N24" s="42"/>
      <c r="O24" s="622"/>
      <c r="P24" s="43"/>
      <c r="Q24" s="653"/>
      <c r="R24" s="654"/>
      <c r="S24" s="37"/>
      <c r="T24" s="37"/>
      <c r="U24" s="28"/>
      <c r="V24" s="28"/>
      <c r="W24" s="28"/>
      <c r="X24" s="28"/>
      <c r="Y24" s="28"/>
      <c r="Z24" s="28"/>
      <c r="AA24" s="28"/>
      <c r="AB24" s="28"/>
      <c r="AC24" s="28"/>
      <c r="AD24" s="28"/>
      <c r="AE24" s="28"/>
      <c r="AF24" s="28"/>
      <c r="AG24" s="28"/>
      <c r="AH24" s="28"/>
      <c r="AI24" s="28"/>
      <c r="AJ24" s="28"/>
      <c r="AK24" s="28"/>
    </row>
    <row r="25" spans="1:37" ht="18.75" customHeight="1">
      <c r="A25" s="349" t="s">
        <v>49</v>
      </c>
      <c r="B25" s="534"/>
      <c r="C25" s="624"/>
      <c r="D25" s="626">
        <v>23</v>
      </c>
      <c r="E25" s="18" t="s">
        <v>32</v>
      </c>
      <c r="F25" s="172"/>
      <c r="G25" s="214">
        <f>IF($F25="","",VLOOKUP($F25,'選手一覧'!$A$1:$L$100,2,FALSE))</f>
      </c>
      <c r="H25" s="215">
        <f>IF($F25="","",VLOOKUP($F25,'選手一覧'!$A$1:$L$100,3,FALSE))</f>
      </c>
      <c r="I25" s="634">
        <f>IF($F25="","",VLOOKUP($F25,'選手一覧'!$A$1:$L$100,7,FALSE))</f>
      </c>
      <c r="J25" s="635">
        <f>IF($F25="","",VLOOKUP($F25,'選手一覧'!$A$1:$L$100,3,FALSE))</f>
      </c>
      <c r="K25" s="636">
        <f>IF($F25="","",VLOOKUP($F25,'選手一覧'!$A$1:$L$100,3,FALSE))</f>
      </c>
      <c r="L25" s="181">
        <f>IF(F25="","",VLOOKUP((DATEDIF(I25,DATE('春_ダブルス①'!$N$14,4,1),"Y")),'年齢対応表'!$A$1:$B$3,2,FALSE))</f>
      </c>
      <c r="M25" s="637"/>
      <c r="N25" s="19"/>
      <c r="O25" s="639"/>
      <c r="P25" s="20"/>
      <c r="Q25" s="641"/>
      <c r="R25" s="642"/>
      <c r="S25" s="37"/>
      <c r="T25" s="37"/>
      <c r="U25" s="28"/>
      <c r="V25" s="28"/>
      <c r="W25" s="28"/>
      <c r="X25" s="28"/>
      <c r="Y25" s="28"/>
      <c r="Z25" s="28"/>
      <c r="AA25" s="28"/>
      <c r="AB25" s="28"/>
      <c r="AC25" s="28"/>
      <c r="AD25" s="28"/>
      <c r="AE25" s="28"/>
      <c r="AF25" s="28"/>
      <c r="AG25" s="28"/>
      <c r="AH25" s="28"/>
      <c r="AI25" s="28"/>
      <c r="AJ25" s="28"/>
      <c r="AK25" s="28"/>
    </row>
    <row r="26" spans="1:37" ht="18.75" customHeight="1">
      <c r="A26" s="349" t="s">
        <v>50</v>
      </c>
      <c r="B26" s="534"/>
      <c r="C26" s="625"/>
      <c r="D26" s="626"/>
      <c r="E26" s="25" t="s">
        <v>34</v>
      </c>
      <c r="F26" s="177"/>
      <c r="G26" s="229">
        <f>IF($F26="","",VLOOKUP($F26,'選手一覧'!$A$1:$L$100,2,FALSE))</f>
      </c>
      <c r="H26" s="301">
        <f>IF($F26="","",VLOOKUP($F26,'選手一覧'!$A$1:$L$100,3,FALSE))</f>
      </c>
      <c r="I26" s="687">
        <f>IF($F26="","",VLOOKUP($F26,'選手一覧'!$A$1:$L$100,7,FALSE))</f>
      </c>
      <c r="J26" s="688">
        <f>IF($F26="","",VLOOKUP($F26,'選手一覧'!$A$1:$L$100,3,FALSE))</f>
      </c>
      <c r="K26" s="689">
        <f>IF($F26="","",VLOOKUP($F26,'選手一覧'!$A$1:$L$100,3,FALSE))</f>
      </c>
      <c r="L26" s="186">
        <f>IF(F26="","",VLOOKUP((DATEDIF(I26,DATE('春_ダブルス①'!$N$14,4,1),"Y")),'年齢対応表'!$A$1:$B$3,2,FALSE))</f>
      </c>
      <c r="M26" s="638"/>
      <c r="N26" s="22"/>
      <c r="O26" s="640"/>
      <c r="P26" s="23"/>
      <c r="Q26" s="646"/>
      <c r="R26" s="647"/>
      <c r="S26" s="37"/>
      <c r="T26" s="37"/>
      <c r="U26" s="28"/>
      <c r="V26" s="28"/>
      <c r="W26" s="28"/>
      <c r="X26" s="28"/>
      <c r="Y26" s="28"/>
      <c r="Z26" s="28"/>
      <c r="AA26" s="28"/>
      <c r="AB26" s="28"/>
      <c r="AC26" s="28"/>
      <c r="AD26" s="28"/>
      <c r="AE26" s="28"/>
      <c r="AF26" s="28"/>
      <c r="AG26" s="28"/>
      <c r="AH26" s="28"/>
      <c r="AI26" s="28"/>
      <c r="AJ26" s="28"/>
      <c r="AK26" s="28"/>
    </row>
    <row r="27" spans="1:37" ht="18.75" customHeight="1">
      <c r="A27" s="349" t="s">
        <v>51</v>
      </c>
      <c r="B27" s="534"/>
      <c r="C27" s="613"/>
      <c r="D27" s="615">
        <v>24</v>
      </c>
      <c r="E27" s="44" t="s">
        <v>32</v>
      </c>
      <c r="F27" s="178"/>
      <c r="G27" s="231">
        <f>IF($F27="","",VLOOKUP($F27,'選手一覧'!$A$1:$L$100,2,FALSE))</f>
      </c>
      <c r="H27" s="302">
        <f>IF($F27="","",VLOOKUP($F27,'選手一覧'!$A$1:$L$100,3,FALSE))</f>
      </c>
      <c r="I27" s="681">
        <f>IF($F27="","",VLOOKUP($F27,'選手一覧'!$A$1:$L$100,7,FALSE))</f>
      </c>
      <c r="J27" s="682">
        <f>IF($F27="","",VLOOKUP($F27,'選手一覧'!$A$1:$L$100,3,FALSE))</f>
      </c>
      <c r="K27" s="683">
        <f>IF($F27="","",VLOOKUP($F27,'選手一覧'!$A$1:$L$100,3,FALSE))</f>
      </c>
      <c r="L27" s="187">
        <f>IF(F27="","",VLOOKUP((DATEDIF(I27,DATE('春_ダブルス①'!$N$14,4,1),"Y")),'年齢対応表'!$A$1:$B$3,2,FALSE))</f>
      </c>
      <c r="M27" s="620"/>
      <c r="N27" s="39"/>
      <c r="O27" s="622"/>
      <c r="P27" s="40"/>
      <c r="Q27" s="627"/>
      <c r="R27" s="628"/>
      <c r="S27" s="37"/>
      <c r="T27" s="37"/>
      <c r="U27" s="28"/>
      <c r="V27" s="28"/>
      <c r="W27" s="28"/>
      <c r="X27" s="28"/>
      <c r="Y27" s="28"/>
      <c r="Z27" s="28"/>
      <c r="AA27" s="28"/>
      <c r="AB27" s="28"/>
      <c r="AC27" s="28"/>
      <c r="AD27" s="28"/>
      <c r="AE27" s="28"/>
      <c r="AF27" s="28"/>
      <c r="AG27" s="28"/>
      <c r="AH27" s="28"/>
      <c r="AI27" s="28"/>
      <c r="AJ27" s="28"/>
      <c r="AK27" s="28"/>
    </row>
    <row r="28" spans="1:37" ht="18.75" customHeight="1">
      <c r="A28" s="349" t="s">
        <v>52</v>
      </c>
      <c r="B28" s="534"/>
      <c r="C28" s="648"/>
      <c r="D28" s="649"/>
      <c r="E28" s="45" t="s">
        <v>34</v>
      </c>
      <c r="F28" s="179"/>
      <c r="G28" s="233">
        <f>IF($F28="","",VLOOKUP($F28,'選手一覧'!$A$1:$L$100,2,FALSE))</f>
      </c>
      <c r="H28" s="303">
        <f>IF($F28="","",VLOOKUP($F28,'選手一覧'!$A$1:$L$100,3,FALSE))</f>
      </c>
      <c r="I28" s="691">
        <f>IF($F28="","",VLOOKUP($F28,'選手一覧'!$A$1:$L$100,7,FALSE))</f>
      </c>
      <c r="J28" s="692">
        <f>IF($F28="","",VLOOKUP($F28,'選手一覧'!$A$1:$L$100,3,FALSE))</f>
      </c>
      <c r="K28" s="693">
        <f>IF($F28="","",VLOOKUP($F28,'選手一覧'!$A$1:$L$100,3,FALSE))</f>
      </c>
      <c r="L28" s="188">
        <f>IF(F28="","",VLOOKUP((DATEDIF(I28,DATE('春_ダブルス①'!$N$14,4,1),"Y")),'年齢対応表'!$A$1:$B$3,2,FALSE))</f>
      </c>
      <c r="M28" s="620"/>
      <c r="N28" s="42"/>
      <c r="O28" s="622"/>
      <c r="P28" s="43"/>
      <c r="Q28" s="653"/>
      <c r="R28" s="654"/>
      <c r="S28" s="37"/>
      <c r="T28" s="37"/>
      <c r="U28" s="28"/>
      <c r="V28" s="28"/>
      <c r="W28" s="28"/>
      <c r="X28" s="28"/>
      <c r="Y28" s="28"/>
      <c r="Z28" s="28"/>
      <c r="AA28" s="28"/>
      <c r="AB28" s="28"/>
      <c r="AC28" s="28"/>
      <c r="AD28" s="28"/>
      <c r="AE28" s="28"/>
      <c r="AF28" s="28"/>
      <c r="AG28" s="28"/>
      <c r="AH28" s="28"/>
      <c r="AI28" s="28"/>
      <c r="AJ28" s="28"/>
      <c r="AK28" s="28"/>
    </row>
    <row r="29" spans="1:37" ht="18.75" customHeight="1">
      <c r="A29" s="349" t="s">
        <v>290</v>
      </c>
      <c r="B29" s="534"/>
      <c r="C29" s="624"/>
      <c r="D29" s="626">
        <v>25</v>
      </c>
      <c r="E29" s="18" t="s">
        <v>32</v>
      </c>
      <c r="F29" s="172"/>
      <c r="G29" s="214">
        <f>IF($F29="","",VLOOKUP($F29,'選手一覧'!$A$1:$L$100,2,FALSE))</f>
      </c>
      <c r="H29" s="215">
        <f>IF($F29="","",VLOOKUP($F29,'選手一覧'!$A$1:$L$100,3,FALSE))</f>
      </c>
      <c r="I29" s="634">
        <f>IF($F29="","",VLOOKUP($F29,'選手一覧'!$A$1:$L$100,7,FALSE))</f>
      </c>
      <c r="J29" s="635">
        <f>IF($F29="","",VLOOKUP($F29,'選手一覧'!$A$1:$L$100,3,FALSE))</f>
      </c>
      <c r="K29" s="636">
        <f>IF($F29="","",VLOOKUP($F29,'選手一覧'!$A$1:$L$100,3,FALSE))</f>
      </c>
      <c r="L29" s="181">
        <f>IF(F29="","",VLOOKUP((DATEDIF(I29,DATE('春_ダブルス①'!$N$14,4,1),"Y")),'年齢対応表'!$A$1:$B$3,2,FALSE))</f>
      </c>
      <c r="M29" s="637"/>
      <c r="N29" s="19"/>
      <c r="O29" s="639"/>
      <c r="P29" s="20"/>
      <c r="Q29" s="641"/>
      <c r="R29" s="642"/>
      <c r="S29" s="37"/>
      <c r="T29" s="37"/>
      <c r="U29" s="28"/>
      <c r="V29" s="28"/>
      <c r="W29" s="28"/>
      <c r="X29" s="28"/>
      <c r="Y29" s="28"/>
      <c r="Z29" s="28"/>
      <c r="AA29" s="28"/>
      <c r="AB29" s="28"/>
      <c r="AC29" s="28"/>
      <c r="AD29" s="28"/>
      <c r="AE29" s="28"/>
      <c r="AF29" s="28"/>
      <c r="AG29" s="28"/>
      <c r="AH29" s="28"/>
      <c r="AI29" s="28"/>
      <c r="AJ29" s="28"/>
      <c r="AK29" s="28"/>
    </row>
    <row r="30" spans="1:37" ht="18.75" customHeight="1">
      <c r="A30" s="349" t="s">
        <v>291</v>
      </c>
      <c r="B30" s="534"/>
      <c r="C30" s="625"/>
      <c r="D30" s="626"/>
      <c r="E30" s="25" t="s">
        <v>34</v>
      </c>
      <c r="F30" s="177"/>
      <c r="G30" s="229">
        <f>IF($F30="","",VLOOKUP($F30,'選手一覧'!$A$1:$L$100,2,FALSE))</f>
      </c>
      <c r="H30" s="301">
        <f>IF($F30="","",VLOOKUP($F30,'選手一覧'!$A$1:$L$100,3,FALSE))</f>
      </c>
      <c r="I30" s="687">
        <f>IF($F30="","",VLOOKUP($F30,'選手一覧'!$A$1:$L$100,7,FALSE))</f>
      </c>
      <c r="J30" s="688">
        <f>IF($F30="","",VLOOKUP($F30,'選手一覧'!$A$1:$L$100,3,FALSE))</f>
      </c>
      <c r="K30" s="689">
        <f>IF($F30="","",VLOOKUP($F30,'選手一覧'!$A$1:$L$100,3,FALSE))</f>
      </c>
      <c r="L30" s="186">
        <f>IF(F30="","",VLOOKUP((DATEDIF(I30,DATE('春_ダブルス①'!$N$14,4,1),"Y")),'年齢対応表'!$A$1:$B$3,2,FALSE))</f>
      </c>
      <c r="M30" s="638"/>
      <c r="N30" s="22"/>
      <c r="O30" s="640"/>
      <c r="P30" s="23"/>
      <c r="Q30" s="646"/>
      <c r="R30" s="647"/>
      <c r="S30" s="37"/>
      <c r="T30" s="37"/>
      <c r="U30" s="28"/>
      <c r="V30" s="28"/>
      <c r="W30" s="28"/>
      <c r="X30" s="28"/>
      <c r="Y30" s="28"/>
      <c r="Z30" s="28"/>
      <c r="AA30" s="28"/>
      <c r="AB30" s="28"/>
      <c r="AC30" s="28"/>
      <c r="AD30" s="28"/>
      <c r="AE30" s="28"/>
      <c r="AF30" s="28"/>
      <c r="AG30" s="28"/>
      <c r="AH30" s="28"/>
      <c r="AI30" s="28"/>
      <c r="AJ30" s="28"/>
      <c r="AK30" s="28"/>
    </row>
    <row r="31" spans="1:37" ht="18.75" customHeight="1">
      <c r="A31" s="349" t="s">
        <v>292</v>
      </c>
      <c r="B31" s="534"/>
      <c r="C31" s="613"/>
      <c r="D31" s="615">
        <v>26</v>
      </c>
      <c r="E31" s="44" t="s">
        <v>32</v>
      </c>
      <c r="F31" s="178"/>
      <c r="G31" s="231">
        <f>IF($F31="","",VLOOKUP($F31,'選手一覧'!$A$1:$L$100,2,FALSE))</f>
      </c>
      <c r="H31" s="302">
        <f>IF($F31="","",VLOOKUP($F31,'選手一覧'!$A$1:$L$100,3,FALSE))</f>
      </c>
      <c r="I31" s="681">
        <f>IF($F31="","",VLOOKUP($F31,'選手一覧'!$A$1:$L$100,7,FALSE))</f>
      </c>
      <c r="J31" s="682">
        <f>IF($F31="","",VLOOKUP($F31,'選手一覧'!$A$1:$L$100,3,FALSE))</f>
      </c>
      <c r="K31" s="683">
        <f>IF($F31="","",VLOOKUP($F31,'選手一覧'!$A$1:$L$100,3,FALSE))</f>
      </c>
      <c r="L31" s="187">
        <f>IF(F31="","",VLOOKUP((DATEDIF(I31,DATE('春_ダブルス①'!$N$14,4,1),"Y")),'年齢対応表'!$A$1:$B$3,2,FALSE))</f>
      </c>
      <c r="M31" s="620"/>
      <c r="N31" s="39"/>
      <c r="O31" s="622"/>
      <c r="P31" s="40"/>
      <c r="Q31" s="627"/>
      <c r="R31" s="628"/>
      <c r="S31" s="37"/>
      <c r="T31" s="37"/>
      <c r="U31" s="28"/>
      <c r="V31" s="28"/>
      <c r="W31" s="28"/>
      <c r="X31" s="28"/>
      <c r="Y31" s="28"/>
      <c r="Z31" s="28"/>
      <c r="AA31" s="28"/>
      <c r="AB31" s="28"/>
      <c r="AC31" s="28"/>
      <c r="AD31" s="28"/>
      <c r="AE31" s="28"/>
      <c r="AF31" s="28"/>
      <c r="AG31" s="28"/>
      <c r="AH31" s="28"/>
      <c r="AI31" s="28"/>
      <c r="AJ31" s="28"/>
      <c r="AK31" s="28"/>
    </row>
    <row r="32" spans="1:37" ht="18.75" customHeight="1">
      <c r="A32" s="349" t="s">
        <v>294</v>
      </c>
      <c r="B32" s="534"/>
      <c r="C32" s="648"/>
      <c r="D32" s="649"/>
      <c r="E32" s="45" t="s">
        <v>34</v>
      </c>
      <c r="F32" s="179"/>
      <c r="G32" s="233">
        <f>IF($F32="","",VLOOKUP($F32,'選手一覧'!$A$1:$L$100,2,FALSE))</f>
      </c>
      <c r="H32" s="303">
        <f>IF($F32="","",VLOOKUP($F32,'選手一覧'!$A$1:$L$100,3,FALSE))</f>
      </c>
      <c r="I32" s="691">
        <f>IF($F32="","",VLOOKUP($F32,'選手一覧'!$A$1:$L$100,7,FALSE))</f>
      </c>
      <c r="J32" s="692">
        <f>IF($F32="","",VLOOKUP($F32,'選手一覧'!$A$1:$L$100,3,FALSE))</f>
      </c>
      <c r="K32" s="693">
        <f>IF($F32="","",VLOOKUP($F32,'選手一覧'!$A$1:$L$100,3,FALSE))</f>
      </c>
      <c r="L32" s="188">
        <f>IF(F32="","",VLOOKUP((DATEDIF(I32,DATE('春_ダブルス①'!$N$14,4,1),"Y")),'年齢対応表'!$A$1:$B$3,2,FALSE))</f>
      </c>
      <c r="M32" s="620"/>
      <c r="N32" s="42"/>
      <c r="O32" s="622"/>
      <c r="P32" s="43"/>
      <c r="Q32" s="653"/>
      <c r="R32" s="654"/>
      <c r="S32" s="37"/>
      <c r="T32" s="37"/>
      <c r="U32" s="28"/>
      <c r="V32" s="28"/>
      <c r="W32" s="28"/>
      <c r="X32" s="28"/>
      <c r="Y32" s="28"/>
      <c r="Z32" s="28"/>
      <c r="AA32" s="28"/>
      <c r="AB32" s="28"/>
      <c r="AC32" s="28"/>
      <c r="AD32" s="28"/>
      <c r="AE32" s="28"/>
      <c r="AF32" s="28"/>
      <c r="AG32" s="28"/>
      <c r="AH32" s="28"/>
      <c r="AI32" s="28"/>
      <c r="AJ32" s="28"/>
      <c r="AK32" s="28"/>
    </row>
    <row r="33" spans="1:37" ht="18.75" customHeight="1">
      <c r="A33" s="349" t="s">
        <v>295</v>
      </c>
      <c r="B33" s="534"/>
      <c r="C33" s="624"/>
      <c r="D33" s="626">
        <v>27</v>
      </c>
      <c r="E33" s="18" t="s">
        <v>32</v>
      </c>
      <c r="F33" s="172"/>
      <c r="G33" s="214">
        <f>IF($F33="","",VLOOKUP($F33,'選手一覧'!$A$1:$L$100,2,FALSE))</f>
      </c>
      <c r="H33" s="215">
        <f>IF($F33="","",VLOOKUP($F33,'選手一覧'!$A$1:$L$100,3,FALSE))</f>
      </c>
      <c r="I33" s="634">
        <f>IF($F33="","",VLOOKUP($F33,'選手一覧'!$A$1:$L$100,7,FALSE))</f>
      </c>
      <c r="J33" s="635">
        <f>IF($F33="","",VLOOKUP($F33,'選手一覧'!$A$1:$L$100,3,FALSE))</f>
      </c>
      <c r="K33" s="636">
        <f>IF($F33="","",VLOOKUP($F33,'選手一覧'!$A$1:$L$100,3,FALSE))</f>
      </c>
      <c r="L33" s="181">
        <f>IF(F33="","",VLOOKUP((DATEDIF(I33,DATE('春_ダブルス①'!$N$14,4,1),"Y")),'年齢対応表'!$A$1:$B$3,2,FALSE))</f>
      </c>
      <c r="M33" s="637"/>
      <c r="N33" s="19"/>
      <c r="O33" s="639"/>
      <c r="P33" s="20"/>
      <c r="Q33" s="641"/>
      <c r="R33" s="642"/>
      <c r="S33" s="37"/>
      <c r="T33" s="37"/>
      <c r="U33" s="28"/>
      <c r="V33" s="28"/>
      <c r="W33" s="28"/>
      <c r="X33" s="28"/>
      <c r="Y33" s="28"/>
      <c r="Z33" s="28"/>
      <c r="AA33" s="28"/>
      <c r="AB33" s="28"/>
      <c r="AC33" s="28"/>
      <c r="AD33" s="28"/>
      <c r="AE33" s="28"/>
      <c r="AF33" s="28"/>
      <c r="AG33" s="28"/>
      <c r="AH33" s="28"/>
      <c r="AI33" s="28"/>
      <c r="AJ33" s="28"/>
      <c r="AK33" s="28"/>
    </row>
    <row r="34" spans="2:37" ht="18.75" customHeight="1">
      <c r="B34" s="534"/>
      <c r="C34" s="625"/>
      <c r="D34" s="626"/>
      <c r="E34" s="25" t="s">
        <v>34</v>
      </c>
      <c r="F34" s="177"/>
      <c r="G34" s="229">
        <f>IF($F34="","",VLOOKUP($F34,'選手一覧'!$A$1:$L$100,2,FALSE))</f>
      </c>
      <c r="H34" s="301">
        <f>IF($F34="","",VLOOKUP($F34,'選手一覧'!$A$1:$L$100,3,FALSE))</f>
      </c>
      <c r="I34" s="687">
        <f>IF($F34="","",VLOOKUP($F34,'選手一覧'!$A$1:$L$100,7,FALSE))</f>
      </c>
      <c r="J34" s="688">
        <f>IF($F34="","",VLOOKUP($F34,'選手一覧'!$A$1:$L$100,3,FALSE))</f>
      </c>
      <c r="K34" s="689">
        <f>IF($F34="","",VLOOKUP($F34,'選手一覧'!$A$1:$L$100,3,FALSE))</f>
      </c>
      <c r="L34" s="186">
        <f>IF(F34="","",VLOOKUP((DATEDIF(I34,DATE('春_ダブルス①'!$N$14,4,1),"Y")),'年齢対応表'!$A$1:$B$3,2,FALSE))</f>
      </c>
      <c r="M34" s="638"/>
      <c r="N34" s="22"/>
      <c r="O34" s="640"/>
      <c r="P34" s="23"/>
      <c r="Q34" s="646"/>
      <c r="R34" s="647"/>
      <c r="S34" s="37"/>
      <c r="T34" s="37"/>
      <c r="U34" s="28"/>
      <c r="V34" s="28"/>
      <c r="W34" s="28"/>
      <c r="X34" s="28"/>
      <c r="Y34" s="28"/>
      <c r="Z34" s="28"/>
      <c r="AA34" s="28"/>
      <c r="AB34" s="28"/>
      <c r="AC34" s="28"/>
      <c r="AD34" s="28"/>
      <c r="AE34" s="28"/>
      <c r="AF34" s="28"/>
      <c r="AG34" s="28"/>
      <c r="AH34" s="28"/>
      <c r="AI34" s="28"/>
      <c r="AJ34" s="28"/>
      <c r="AK34" s="28"/>
    </row>
    <row r="35" spans="1:37" ht="18.75" customHeight="1">
      <c r="A35" s="349" t="s">
        <v>220</v>
      </c>
      <c r="B35" s="534"/>
      <c r="C35" s="613"/>
      <c r="D35" s="615">
        <v>28</v>
      </c>
      <c r="E35" s="44" t="s">
        <v>32</v>
      </c>
      <c r="F35" s="178"/>
      <c r="G35" s="231">
        <f>IF($F35="","",VLOOKUP($F35,'選手一覧'!$A$1:$L$100,2,FALSE))</f>
      </c>
      <c r="H35" s="302">
        <f>IF($F35="","",VLOOKUP($F35,'選手一覧'!$A$1:$L$100,3,FALSE))</f>
      </c>
      <c r="I35" s="681">
        <f>IF($F35="","",VLOOKUP($F35,'選手一覧'!$A$1:$L$100,7,FALSE))</f>
      </c>
      <c r="J35" s="682">
        <f>IF($F35="","",VLOOKUP($F35,'選手一覧'!$A$1:$L$100,3,FALSE))</f>
      </c>
      <c r="K35" s="683">
        <f>IF($F35="","",VLOOKUP($F35,'選手一覧'!$A$1:$L$100,3,FALSE))</f>
      </c>
      <c r="L35" s="187">
        <f>IF(F35="","",VLOOKUP((DATEDIF(I35,DATE('春_ダブルス①'!$N$14,4,1),"Y")),'年齢対応表'!$A$1:$B$3,2,FALSE))</f>
      </c>
      <c r="M35" s="620"/>
      <c r="N35" s="39"/>
      <c r="O35" s="622"/>
      <c r="P35" s="40"/>
      <c r="Q35" s="627"/>
      <c r="R35" s="628"/>
      <c r="S35" s="37"/>
      <c r="T35" s="37"/>
      <c r="U35" s="28"/>
      <c r="V35" s="28"/>
      <c r="W35" s="28"/>
      <c r="X35" s="28"/>
      <c r="Y35" s="28"/>
      <c r="Z35" s="28"/>
      <c r="AA35" s="28"/>
      <c r="AB35" s="28"/>
      <c r="AC35" s="28"/>
      <c r="AD35" s="28"/>
      <c r="AE35" s="28"/>
      <c r="AF35" s="28"/>
      <c r="AG35" s="28"/>
      <c r="AH35" s="28"/>
      <c r="AI35" s="28"/>
      <c r="AJ35" s="28"/>
      <c r="AK35" s="28"/>
    </row>
    <row r="36" spans="1:37" ht="18.75" customHeight="1">
      <c r="A36" s="349" t="s">
        <v>221</v>
      </c>
      <c r="B36" s="534"/>
      <c r="C36" s="648"/>
      <c r="D36" s="649"/>
      <c r="E36" s="45" t="s">
        <v>34</v>
      </c>
      <c r="F36" s="179"/>
      <c r="G36" s="233">
        <f>IF($F36="","",VLOOKUP($F36,'選手一覧'!$A$1:$L$100,2,FALSE))</f>
      </c>
      <c r="H36" s="303">
        <f>IF($F36="","",VLOOKUP($F36,'選手一覧'!$A$1:$L$100,3,FALSE))</f>
      </c>
      <c r="I36" s="691">
        <f>IF($F36="","",VLOOKUP($F36,'選手一覧'!$A$1:$L$100,7,FALSE))</f>
      </c>
      <c r="J36" s="692">
        <f>IF($F36="","",VLOOKUP($F36,'選手一覧'!$A$1:$L$100,3,FALSE))</f>
      </c>
      <c r="K36" s="693">
        <f>IF($F36="","",VLOOKUP($F36,'選手一覧'!$A$1:$L$100,3,FALSE))</f>
      </c>
      <c r="L36" s="188">
        <f>IF(F36="","",VLOOKUP((DATEDIF(I36,DATE('春_ダブルス①'!$N$14,4,1),"Y")),'年齢対応表'!$A$1:$B$3,2,FALSE))</f>
      </c>
      <c r="M36" s="620"/>
      <c r="N36" s="42"/>
      <c r="O36" s="622"/>
      <c r="P36" s="43"/>
      <c r="Q36" s="653"/>
      <c r="R36" s="654"/>
      <c r="S36" s="37"/>
      <c r="T36" s="37"/>
      <c r="U36" s="28"/>
      <c r="V36" s="28"/>
      <c r="W36" s="28"/>
      <c r="X36" s="28"/>
      <c r="Y36" s="28"/>
      <c r="Z36" s="28"/>
      <c r="AA36" s="28"/>
      <c r="AB36" s="28"/>
      <c r="AC36" s="28"/>
      <c r="AD36" s="28"/>
      <c r="AE36" s="28"/>
      <c r="AF36" s="28"/>
      <c r="AG36" s="28"/>
      <c r="AH36" s="28"/>
      <c r="AI36" s="28"/>
      <c r="AJ36" s="28"/>
      <c r="AK36" s="28"/>
    </row>
    <row r="37" spans="2:37" ht="18.75" customHeight="1">
      <c r="B37" s="534"/>
      <c r="C37" s="624"/>
      <c r="D37" s="626">
        <v>29</v>
      </c>
      <c r="E37" s="18" t="s">
        <v>32</v>
      </c>
      <c r="F37" s="172"/>
      <c r="G37" s="214">
        <f>IF($F37="","",VLOOKUP($F37,'選手一覧'!$A$1:$L$100,2,FALSE))</f>
      </c>
      <c r="H37" s="215">
        <f>IF($F37="","",VLOOKUP($F37,'選手一覧'!$A$1:$L$100,3,FALSE))</f>
      </c>
      <c r="I37" s="634">
        <f>IF($F37="","",VLOOKUP($F37,'選手一覧'!$A$1:$L$100,7,FALSE))</f>
      </c>
      <c r="J37" s="635">
        <f>IF($F37="","",VLOOKUP($F37,'選手一覧'!$A$1:$L$100,3,FALSE))</f>
      </c>
      <c r="K37" s="636">
        <f>IF($F37="","",VLOOKUP($F37,'選手一覧'!$A$1:$L$100,3,FALSE))</f>
      </c>
      <c r="L37" s="181">
        <f>IF(F37="","",VLOOKUP((DATEDIF(I37,DATE('春_ダブルス①'!$N$14,4,1),"Y")),'年齢対応表'!$A$1:$B$3,2,FALSE))</f>
      </c>
      <c r="M37" s="637"/>
      <c r="N37" s="19"/>
      <c r="O37" s="639"/>
      <c r="P37" s="20"/>
      <c r="Q37" s="641"/>
      <c r="R37" s="642"/>
      <c r="S37" s="37"/>
      <c r="T37" s="37"/>
      <c r="U37" s="28"/>
      <c r="V37" s="28"/>
      <c r="W37" s="28"/>
      <c r="X37" s="28"/>
      <c r="Y37" s="28"/>
      <c r="Z37" s="28"/>
      <c r="AA37" s="28"/>
      <c r="AB37" s="28"/>
      <c r="AC37" s="28"/>
      <c r="AD37" s="28"/>
      <c r="AE37" s="28"/>
      <c r="AF37" s="28"/>
      <c r="AG37" s="28"/>
      <c r="AH37" s="28"/>
      <c r="AI37" s="28"/>
      <c r="AJ37" s="28"/>
      <c r="AK37" s="28"/>
    </row>
    <row r="38" spans="2:37" ht="18.75" customHeight="1">
      <c r="B38" s="534"/>
      <c r="C38" s="625"/>
      <c r="D38" s="626"/>
      <c r="E38" s="25" t="s">
        <v>34</v>
      </c>
      <c r="F38" s="177"/>
      <c r="G38" s="229">
        <f>IF($F38="","",VLOOKUP($F38,'選手一覧'!$A$1:$L$100,2,FALSE))</f>
      </c>
      <c r="H38" s="301">
        <f>IF($F38="","",VLOOKUP($F38,'選手一覧'!$A$1:$L$100,3,FALSE))</f>
      </c>
      <c r="I38" s="687">
        <f>IF($F38="","",VLOOKUP($F38,'選手一覧'!$A$1:$L$100,7,FALSE))</f>
      </c>
      <c r="J38" s="688">
        <f>IF($F38="","",VLOOKUP($F38,'選手一覧'!$A$1:$L$100,3,FALSE))</f>
      </c>
      <c r="K38" s="689">
        <f>IF($F38="","",VLOOKUP($F38,'選手一覧'!$A$1:$L$100,3,FALSE))</f>
      </c>
      <c r="L38" s="186">
        <f>IF(F38="","",VLOOKUP((DATEDIF(I38,DATE('春_ダブルス①'!$N$14,4,1),"Y")),'年齢対応表'!$A$1:$B$3,2,FALSE))</f>
      </c>
      <c r="M38" s="638"/>
      <c r="N38" s="22"/>
      <c r="O38" s="640"/>
      <c r="P38" s="23"/>
      <c r="Q38" s="646"/>
      <c r="R38" s="647"/>
      <c r="S38" s="37"/>
      <c r="T38" s="37"/>
      <c r="U38" s="28"/>
      <c r="V38" s="28"/>
      <c r="W38" s="28"/>
      <c r="X38" s="28"/>
      <c r="Y38" s="28"/>
      <c r="Z38" s="28"/>
      <c r="AA38" s="28"/>
      <c r="AB38" s="28"/>
      <c r="AC38" s="28"/>
      <c r="AD38" s="28"/>
      <c r="AE38" s="28"/>
      <c r="AF38" s="28"/>
      <c r="AG38" s="28"/>
      <c r="AH38" s="28"/>
      <c r="AI38" s="28"/>
      <c r="AJ38" s="28"/>
      <c r="AK38" s="28"/>
    </row>
    <row r="39" spans="2:37" ht="18.75" customHeight="1">
      <c r="B39" s="534"/>
      <c r="C39" s="613"/>
      <c r="D39" s="615">
        <v>30</v>
      </c>
      <c r="E39" s="44" t="s">
        <v>32</v>
      </c>
      <c r="F39" s="178"/>
      <c r="G39" s="231">
        <f>IF($F39="","",VLOOKUP($F39,'選手一覧'!$A$1:$L$100,2,FALSE))</f>
      </c>
      <c r="H39" s="302">
        <f>IF($F39="","",VLOOKUP($F39,'選手一覧'!$A$1:$L$100,3,FALSE))</f>
      </c>
      <c r="I39" s="681">
        <f>IF($F39="","",VLOOKUP($F39,'選手一覧'!$A$1:$L$100,7,FALSE))</f>
      </c>
      <c r="J39" s="682">
        <f>IF($F39="","",VLOOKUP($F39,'選手一覧'!$A$1:$L$100,3,FALSE))</f>
      </c>
      <c r="K39" s="683">
        <f>IF($F39="","",VLOOKUP($F39,'選手一覧'!$A$1:$L$100,3,FALSE))</f>
      </c>
      <c r="L39" s="187">
        <f>IF(F39="","",VLOOKUP((DATEDIF(I39,DATE('春_ダブルス①'!$N$14,4,1),"Y")),'年齢対応表'!$A$1:$B$3,2,FALSE))</f>
      </c>
      <c r="M39" s="620"/>
      <c r="N39" s="39"/>
      <c r="O39" s="622"/>
      <c r="P39" s="40"/>
      <c r="Q39" s="627"/>
      <c r="R39" s="628"/>
      <c r="S39" s="37"/>
      <c r="T39" s="37"/>
      <c r="U39" s="28"/>
      <c r="V39" s="28"/>
      <c r="W39" s="28"/>
      <c r="X39" s="28"/>
      <c r="Y39" s="28"/>
      <c r="Z39" s="28"/>
      <c r="AA39" s="28"/>
      <c r="AB39" s="28"/>
      <c r="AC39" s="28"/>
      <c r="AD39" s="28"/>
      <c r="AE39" s="28"/>
      <c r="AF39" s="28"/>
      <c r="AG39" s="28"/>
      <c r="AH39" s="28"/>
      <c r="AI39" s="28"/>
      <c r="AJ39" s="28"/>
      <c r="AK39" s="28"/>
    </row>
    <row r="40" spans="2:37" ht="18.75" customHeight="1" thickBot="1">
      <c r="B40" s="535"/>
      <c r="C40" s="614"/>
      <c r="D40" s="616"/>
      <c r="E40" s="46" t="s">
        <v>34</v>
      </c>
      <c r="F40" s="180"/>
      <c r="G40" s="236">
        <f>IF($F40="","",VLOOKUP($F40,'選手一覧'!$A$1:$L$100,2,FALSE))</f>
      </c>
      <c r="H40" s="304">
        <f>IF($F40="","",VLOOKUP($F40,'選手一覧'!$A$1:$L$100,3,FALSE))</f>
      </c>
      <c r="I40" s="684">
        <f>IF($F40="","",VLOOKUP($F40,'選手一覧'!$A$1:$L$100,7,FALSE))</f>
      </c>
      <c r="J40" s="685">
        <f>IF($F40="","",VLOOKUP($F40,'選手一覧'!$A$1:$L$100,3,FALSE))</f>
      </c>
      <c r="K40" s="686">
        <f>IF($F40="","",VLOOKUP($F40,'選手一覧'!$A$1:$L$100,3,FALSE))</f>
      </c>
      <c r="L40" s="189">
        <f>IF(F40="","",VLOOKUP((DATEDIF(I40,DATE('春_ダブルス①'!$N$14,4,1),"Y")),'年齢対応表'!$A$1:$B$3,2,FALSE))</f>
      </c>
      <c r="M40" s="621"/>
      <c r="N40" s="47"/>
      <c r="O40" s="623"/>
      <c r="P40" s="48"/>
      <c r="Q40" s="632"/>
      <c r="R40" s="633"/>
      <c r="S40" s="37"/>
      <c r="T40" s="37"/>
      <c r="U40" s="28"/>
      <c r="V40" s="28"/>
      <c r="W40" s="28"/>
      <c r="X40" s="28"/>
      <c r="Y40" s="28"/>
      <c r="Z40" s="28"/>
      <c r="AA40" s="28"/>
      <c r="AB40" s="28"/>
      <c r="AC40" s="28"/>
      <c r="AD40" s="28"/>
      <c r="AE40" s="28"/>
      <c r="AF40" s="28"/>
      <c r="AG40" s="28"/>
      <c r="AH40" s="28"/>
      <c r="AI40" s="28"/>
      <c r="AJ40" s="28"/>
      <c r="AK40" s="28"/>
    </row>
    <row r="41" spans="4:37" ht="13.5">
      <c r="D41" s="1"/>
      <c r="E41" s="1"/>
      <c r="F41" s="1"/>
      <c r="G41" s="1"/>
      <c r="S41" s="28"/>
      <c r="T41" s="28"/>
      <c r="U41" s="28"/>
      <c r="V41" s="28"/>
      <c r="W41" s="28"/>
      <c r="X41" s="28"/>
      <c r="Y41" s="28"/>
      <c r="Z41" s="28"/>
      <c r="AA41" s="28"/>
      <c r="AB41" s="28"/>
      <c r="AC41" s="28"/>
      <c r="AD41" s="28"/>
      <c r="AE41" s="28"/>
      <c r="AF41" s="28"/>
      <c r="AG41" s="28"/>
      <c r="AH41" s="28"/>
      <c r="AI41" s="28"/>
      <c r="AJ41" s="28"/>
      <c r="AK41" s="28"/>
    </row>
    <row r="42" spans="2:37" ht="23.25" customHeight="1">
      <c r="B42" s="3" t="s">
        <v>10</v>
      </c>
      <c r="C42" s="3"/>
      <c r="E42" s="1"/>
      <c r="F42" s="1"/>
      <c r="G42" s="1"/>
      <c r="S42" s="28"/>
      <c r="T42" s="28"/>
      <c r="U42" s="28"/>
      <c r="V42" s="28"/>
      <c r="W42" s="28"/>
      <c r="X42" s="28"/>
      <c r="Y42" s="28"/>
      <c r="Z42" s="28"/>
      <c r="AA42" s="28"/>
      <c r="AB42" s="28"/>
      <c r="AC42" s="28"/>
      <c r="AD42" s="28"/>
      <c r="AE42" s="28"/>
      <c r="AF42" s="28"/>
      <c r="AG42" s="28"/>
      <c r="AH42" s="28"/>
      <c r="AI42" s="28"/>
      <c r="AJ42" s="28"/>
      <c r="AK42" s="28"/>
    </row>
    <row r="43" spans="4:37" ht="27" customHeight="1">
      <c r="D43" s="70" t="s">
        <v>11</v>
      </c>
      <c r="E43" s="1"/>
      <c r="F43" s="1"/>
      <c r="G43" s="1"/>
      <c r="K43" s="531"/>
      <c r="L43" s="531"/>
      <c r="M43" s="531"/>
      <c r="N43" s="531"/>
      <c r="O43" s="531"/>
      <c r="P43" s="3" t="s">
        <v>12</v>
      </c>
      <c r="Q43" s="3"/>
      <c r="S43" s="28"/>
      <c r="T43" s="28"/>
      <c r="U43" s="28"/>
      <c r="V43" s="28"/>
      <c r="W43" s="28"/>
      <c r="X43" s="28"/>
      <c r="Y43" s="28"/>
      <c r="Z43" s="28"/>
      <c r="AA43" s="28"/>
      <c r="AB43" s="28"/>
      <c r="AC43" s="28"/>
      <c r="AD43" s="28"/>
      <c r="AE43" s="28"/>
      <c r="AF43" s="28"/>
      <c r="AG43" s="28"/>
      <c r="AH43" s="28"/>
      <c r="AI43" s="28"/>
      <c r="AJ43" s="28"/>
      <c r="AK43" s="28"/>
    </row>
    <row r="44" spans="11:37" ht="27" customHeight="1">
      <c r="K44" s="532"/>
      <c r="L44" s="532"/>
      <c r="M44" s="532"/>
      <c r="N44" s="532"/>
      <c r="O44" s="532"/>
      <c r="P44" s="194" t="s">
        <v>5</v>
      </c>
      <c r="Q44" s="1"/>
      <c r="S44" s="28"/>
      <c r="T44" s="28"/>
      <c r="U44" s="28"/>
      <c r="V44" s="28"/>
      <c r="W44" s="28"/>
      <c r="X44" s="28"/>
      <c r="Y44" s="28"/>
      <c r="Z44" s="28"/>
      <c r="AA44" s="28"/>
      <c r="AB44" s="28"/>
      <c r="AC44" s="28"/>
      <c r="AD44" s="28"/>
      <c r="AE44" s="28"/>
      <c r="AF44" s="28"/>
      <c r="AG44" s="28"/>
      <c r="AH44" s="28"/>
      <c r="AI44" s="28"/>
      <c r="AJ44" s="28"/>
      <c r="AK44" s="28"/>
    </row>
    <row r="45" spans="2:37" ht="13.5" customHeight="1">
      <c r="B45" s="28"/>
      <c r="C45" s="28"/>
      <c r="D45" s="30"/>
      <c r="E45" s="30"/>
      <c r="F45" s="30"/>
      <c r="G45" s="30"/>
      <c r="H45" s="28"/>
      <c r="I45" s="28"/>
      <c r="J45" s="28"/>
      <c r="K45" s="28"/>
      <c r="L45" s="28"/>
      <c r="M45" s="31"/>
      <c r="N45" s="31"/>
      <c r="O45" s="31"/>
      <c r="P45" s="31"/>
      <c r="Q45" s="28"/>
      <c r="R45" s="28"/>
      <c r="S45" s="28"/>
      <c r="T45" s="28"/>
      <c r="U45" s="28"/>
      <c r="V45" s="28"/>
      <c r="W45" s="28"/>
      <c r="X45" s="28"/>
      <c r="Y45" s="28"/>
      <c r="Z45" s="28"/>
      <c r="AA45" s="28"/>
      <c r="AB45" s="28"/>
      <c r="AC45" s="28"/>
      <c r="AD45" s="28"/>
      <c r="AE45" s="28"/>
      <c r="AF45" s="28"/>
      <c r="AG45" s="28"/>
      <c r="AH45" s="28"/>
      <c r="AI45" s="28"/>
      <c r="AJ45" s="28"/>
      <c r="AK45" s="28"/>
    </row>
    <row r="46" spans="2:37" ht="13.5">
      <c r="B46" s="28"/>
      <c r="C46" s="28"/>
      <c r="D46" s="30"/>
      <c r="E46" s="30"/>
      <c r="F46" s="30"/>
      <c r="G46" s="30"/>
      <c r="H46" s="28"/>
      <c r="I46" s="28"/>
      <c r="J46" s="28"/>
      <c r="K46" s="28"/>
      <c r="L46" s="28"/>
      <c r="M46" s="31"/>
      <c r="N46" s="31"/>
      <c r="O46" s="31"/>
      <c r="P46" s="31"/>
      <c r="Q46" s="28"/>
      <c r="R46" s="28"/>
      <c r="S46" s="28"/>
      <c r="T46" s="28"/>
      <c r="U46" s="28"/>
      <c r="V46" s="28"/>
      <c r="W46" s="28"/>
      <c r="X46" s="28"/>
      <c r="Y46" s="28"/>
      <c r="Z46" s="28"/>
      <c r="AA46" s="28"/>
      <c r="AB46" s="28"/>
      <c r="AC46" s="28"/>
      <c r="AD46" s="28"/>
      <c r="AE46" s="28"/>
      <c r="AF46" s="28"/>
      <c r="AG46" s="28"/>
      <c r="AH46" s="28"/>
      <c r="AI46" s="28"/>
      <c r="AJ46" s="28"/>
      <c r="AK46" s="28"/>
    </row>
    <row r="47" spans="2:37" ht="13.5">
      <c r="B47" s="28"/>
      <c r="C47" s="28"/>
      <c r="D47" s="30"/>
      <c r="E47" s="30"/>
      <c r="F47" s="30"/>
      <c r="G47" s="30"/>
      <c r="H47" s="28"/>
      <c r="I47" s="28"/>
      <c r="J47" s="28"/>
      <c r="K47" s="28"/>
      <c r="L47" s="28"/>
      <c r="M47" s="31"/>
      <c r="N47" s="31"/>
      <c r="O47" s="31"/>
      <c r="P47" s="31"/>
      <c r="Q47" s="28"/>
      <c r="R47" s="28"/>
      <c r="S47" s="28"/>
      <c r="T47" s="28"/>
      <c r="U47" s="28"/>
      <c r="V47" s="28"/>
      <c r="W47" s="28"/>
      <c r="X47" s="28"/>
      <c r="Y47" s="28"/>
      <c r="Z47" s="28"/>
      <c r="AA47" s="28"/>
      <c r="AB47" s="28"/>
      <c r="AC47" s="28"/>
      <c r="AD47" s="28"/>
      <c r="AE47" s="28"/>
      <c r="AF47" s="28"/>
      <c r="AG47" s="28"/>
      <c r="AH47" s="28"/>
      <c r="AI47" s="28"/>
      <c r="AJ47" s="28"/>
      <c r="AK47" s="28"/>
    </row>
    <row r="48" spans="2:37" ht="13.5">
      <c r="B48" s="28"/>
      <c r="C48" s="28"/>
      <c r="D48" s="30"/>
      <c r="E48" s="30"/>
      <c r="F48" s="30"/>
      <c r="G48" s="30"/>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7" ht="13.5">
      <c r="B49" s="28"/>
      <c r="C49" s="28"/>
      <c r="D49" s="30"/>
      <c r="E49" s="30"/>
      <c r="F49" s="30"/>
      <c r="G49" s="30"/>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row>
    <row r="50" spans="2:37" ht="13.5">
      <c r="B50" s="28"/>
      <c r="C50" s="28"/>
      <c r="D50" s="30"/>
      <c r="E50" s="30"/>
      <c r="F50" s="30"/>
      <c r="G50" s="30"/>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row>
    <row r="51" spans="2:37" ht="13.5">
      <c r="B51" s="28"/>
      <c r="C51" s="28"/>
      <c r="D51" s="30"/>
      <c r="E51" s="30"/>
      <c r="F51" s="30"/>
      <c r="G51" s="30"/>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2" spans="2:37" ht="13.5">
      <c r="B52" s="28"/>
      <c r="C52" s="28"/>
      <c r="D52" s="30"/>
      <c r="E52" s="30"/>
      <c r="F52" s="30"/>
      <c r="G52" s="30"/>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2:37" ht="13.5">
      <c r="B53" s="28"/>
      <c r="C53" s="28"/>
      <c r="D53" s="30"/>
      <c r="E53" s="30"/>
      <c r="F53" s="30"/>
      <c r="G53" s="30"/>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row>
    <row r="54" spans="2:37" ht="13.5">
      <c r="B54" s="28"/>
      <c r="C54" s="28"/>
      <c r="D54" s="30"/>
      <c r="E54" s="30"/>
      <c r="F54" s="30"/>
      <c r="G54" s="30"/>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row>
    <row r="55" spans="2:37" ht="13.5">
      <c r="B55" s="28"/>
      <c r="C55" s="28"/>
      <c r="D55" s="30"/>
      <c r="E55" s="30"/>
      <c r="F55" s="30"/>
      <c r="G55" s="30"/>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2:37" ht="13.5">
      <c r="B56" s="28"/>
      <c r="C56" s="28"/>
      <c r="D56" s="29"/>
      <c r="E56" s="29"/>
      <c r="F56" s="29"/>
      <c r="G56" s="29"/>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row>
    <row r="57" spans="2:37" ht="13.5">
      <c r="B57" s="28"/>
      <c r="C57" s="28"/>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row>
    <row r="58" spans="2:37" ht="13.5">
      <c r="B58" s="28"/>
      <c r="C58" s="28"/>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row>
    <row r="59" spans="2:37" ht="13.5">
      <c r="B59" s="28"/>
      <c r="C59" s="28"/>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2:37" ht="13.5">
      <c r="B60" s="28"/>
      <c r="C60" s="28"/>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2:37" ht="13.5">
      <c r="B61" s="28"/>
      <c r="C61" s="28"/>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row>
    <row r="62" spans="2:37" ht="13.5">
      <c r="B62" s="28"/>
      <c r="C62" s="28"/>
      <c r="D62" s="29"/>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2:37" ht="13.5">
      <c r="B63" s="28"/>
      <c r="C63" s="28"/>
      <c r="D63" s="29"/>
      <c r="E63" s="29"/>
      <c r="F63" s="29"/>
      <c r="G63" s="29"/>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2:37" ht="13.5">
      <c r="B64" s="28"/>
      <c r="C64" s="28"/>
      <c r="D64" s="29"/>
      <c r="E64" s="29"/>
      <c r="F64" s="29"/>
      <c r="G64" s="29"/>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2:37" ht="13.5">
      <c r="B65" s="28"/>
      <c r="C65" s="28"/>
      <c r="D65" s="29"/>
      <c r="E65" s="29"/>
      <c r="F65" s="29"/>
      <c r="G65" s="29"/>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2:37" ht="13.5">
      <c r="B66" s="28"/>
      <c r="C66" s="28"/>
      <c r="D66" s="29"/>
      <c r="E66" s="29"/>
      <c r="F66" s="29"/>
      <c r="G66" s="29"/>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7" spans="2:37" ht="13.5">
      <c r="B67" s="28"/>
      <c r="C67" s="28"/>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row>
    <row r="68" spans="2:37" ht="13.5">
      <c r="B68" s="28"/>
      <c r="C68" s="28"/>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row>
    <row r="69" spans="2:37" ht="13.5">
      <c r="B69" s="28"/>
      <c r="C69" s="28"/>
      <c r="D69" s="29"/>
      <c r="E69" s="29"/>
      <c r="F69" s="29"/>
      <c r="G69" s="29"/>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row>
    <row r="70" spans="2:37" ht="13.5">
      <c r="B70" s="28"/>
      <c r="C70" s="28"/>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row>
    <row r="71" spans="2:37" ht="13.5">
      <c r="B71" s="28"/>
      <c r="C71" s="28"/>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row>
    <row r="72" spans="2:37" ht="13.5">
      <c r="B72" s="28"/>
      <c r="C72" s="28"/>
      <c r="D72" s="29"/>
      <c r="E72" s="29"/>
      <c r="F72" s="29"/>
      <c r="G72" s="29"/>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row>
    <row r="73" spans="2:37" ht="13.5">
      <c r="B73" s="28"/>
      <c r="C73" s="28"/>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row>
    <row r="74" spans="2:37" ht="13.5">
      <c r="B74" s="28"/>
      <c r="C74" s="28"/>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row>
    <row r="75" spans="2:37" ht="13.5">
      <c r="B75" s="28"/>
      <c r="C75" s="28"/>
      <c r="D75" s="29"/>
      <c r="E75" s="29"/>
      <c r="F75" s="29"/>
      <c r="G75" s="29"/>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row>
    <row r="76" spans="2:37" ht="13.5">
      <c r="B76" s="28"/>
      <c r="C76" s="28"/>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row>
    <row r="77" spans="2:37" ht="13.5">
      <c r="B77" s="28"/>
      <c r="C77" s="28"/>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row>
    <row r="78" spans="2:37" ht="13.5">
      <c r="B78" s="28"/>
      <c r="C78" s="28"/>
      <c r="D78" s="29"/>
      <c r="E78" s="29"/>
      <c r="F78" s="29"/>
      <c r="G78" s="29"/>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row>
    <row r="79" spans="2:37" ht="13.5">
      <c r="B79" s="28"/>
      <c r="C79" s="28"/>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row>
    <row r="80" spans="2:37" ht="13.5">
      <c r="B80" s="28"/>
      <c r="C80" s="28"/>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2:37" ht="13.5">
      <c r="B81" s="28"/>
      <c r="C81" s="28"/>
      <c r="D81" s="29"/>
      <c r="E81" s="29"/>
      <c r="F81" s="29"/>
      <c r="G81" s="29"/>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2:37" ht="13.5">
      <c r="B82" s="28"/>
      <c r="C82" s="28"/>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row>
    <row r="83" spans="2:37" ht="13.5">
      <c r="B83" s="28"/>
      <c r="C83" s="28"/>
      <c r="D83" s="29"/>
      <c r="E83" s="29"/>
      <c r="F83" s="29"/>
      <c r="G83" s="29"/>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row>
    <row r="84" spans="2:37" ht="13.5">
      <c r="B84" s="28"/>
      <c r="C84" s="28"/>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row>
    <row r="85" spans="2:37" ht="13.5">
      <c r="B85" s="28"/>
      <c r="C85" s="28"/>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2:37" ht="13.5">
      <c r="B86" s="28"/>
      <c r="C86" s="28"/>
      <c r="D86" s="29"/>
      <c r="E86" s="29"/>
      <c r="F86" s="29"/>
      <c r="G86" s="29"/>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2:37" ht="13.5">
      <c r="B87" s="28"/>
      <c r="C87" s="28"/>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row>
    <row r="88" spans="2:37" ht="13.5">
      <c r="B88" s="28"/>
      <c r="C88" s="28"/>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row>
    <row r="89" spans="2:37" ht="13.5">
      <c r="B89" s="28"/>
      <c r="C89" s="28"/>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row>
    <row r="90" spans="2:37" ht="13.5">
      <c r="B90" s="28"/>
      <c r="C90" s="28"/>
      <c r="D90" s="29"/>
      <c r="E90" s="29"/>
      <c r="F90" s="29"/>
      <c r="G90" s="29"/>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2:37" ht="13.5">
      <c r="B91" s="28"/>
      <c r="C91" s="28"/>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2:37" ht="13.5">
      <c r="B92" s="28"/>
      <c r="C92" s="28"/>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2:37" ht="13.5">
      <c r="B93" s="28"/>
      <c r="C93" s="28"/>
      <c r="D93" s="29"/>
      <c r="E93" s="29"/>
      <c r="F93" s="29"/>
      <c r="G93" s="29"/>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2:37" ht="13.5">
      <c r="B94" s="28"/>
      <c r="C94" s="28"/>
      <c r="D94" s="29"/>
      <c r="E94" s="29"/>
      <c r="F94" s="29"/>
      <c r="G94" s="29"/>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2:37" ht="13.5">
      <c r="B95" s="28"/>
      <c r="C95" s="28"/>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2:37" ht="13.5">
      <c r="B96" s="28"/>
      <c r="C96" s="28"/>
      <c r="D96" s="29"/>
      <c r="E96" s="29"/>
      <c r="F96" s="29"/>
      <c r="G96" s="29"/>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row r="97" spans="2:37" ht="13.5">
      <c r="B97" s="28"/>
      <c r="C97" s="28"/>
      <c r="D97" s="29"/>
      <c r="E97" s="29"/>
      <c r="F97" s="29"/>
      <c r="G97" s="29"/>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row>
    <row r="98" spans="2:37" ht="13.5">
      <c r="B98" s="28"/>
      <c r="C98" s="28"/>
      <c r="D98" s="29"/>
      <c r="E98" s="29"/>
      <c r="F98" s="29"/>
      <c r="G98" s="29"/>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row>
    <row r="99" spans="2:37" ht="13.5">
      <c r="B99" s="28"/>
      <c r="C99" s="28"/>
      <c r="D99" s="29"/>
      <c r="E99" s="29"/>
      <c r="F99" s="29"/>
      <c r="G99" s="29"/>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row>
  </sheetData>
  <sheetProtection selectLockedCells="1"/>
  <mergeCells count="156">
    <mergeCell ref="I4:K4"/>
    <mergeCell ref="C13:C14"/>
    <mergeCell ref="C11:C12"/>
    <mergeCell ref="C7:C8"/>
    <mergeCell ref="Q4:R4"/>
    <mergeCell ref="C5:C6"/>
    <mergeCell ref="D5:D6"/>
    <mergeCell ref="M5:M6"/>
    <mergeCell ref="O5:O6"/>
    <mergeCell ref="Q5:R5"/>
    <mergeCell ref="C9:C10"/>
    <mergeCell ref="D9:D10"/>
    <mergeCell ref="M9:M10"/>
    <mergeCell ref="U5:X5"/>
    <mergeCell ref="Q6:R6"/>
    <mergeCell ref="D7:D8"/>
    <mergeCell ref="M7:M8"/>
    <mergeCell ref="O7:O8"/>
    <mergeCell ref="Q7:R7"/>
    <mergeCell ref="Q8:R8"/>
    <mergeCell ref="I5:K5"/>
    <mergeCell ref="O9:O10"/>
    <mergeCell ref="Q9:R9"/>
    <mergeCell ref="Q10:R10"/>
    <mergeCell ref="D11:D12"/>
    <mergeCell ref="M11:M12"/>
    <mergeCell ref="O11:O12"/>
    <mergeCell ref="Q11:R11"/>
    <mergeCell ref="Q12:R12"/>
    <mergeCell ref="I9:K9"/>
    <mergeCell ref="U12:W12"/>
    <mergeCell ref="D13:D14"/>
    <mergeCell ref="M13:M14"/>
    <mergeCell ref="O13:O14"/>
    <mergeCell ref="Q13:R13"/>
    <mergeCell ref="Q14:R14"/>
    <mergeCell ref="I13:K13"/>
    <mergeCell ref="I14:K14"/>
    <mergeCell ref="C15:C16"/>
    <mergeCell ref="D15:D16"/>
    <mergeCell ref="M15:M16"/>
    <mergeCell ref="O15:O16"/>
    <mergeCell ref="Q15:R15"/>
    <mergeCell ref="Q16:R16"/>
    <mergeCell ref="I15:K15"/>
    <mergeCell ref="I16:K16"/>
    <mergeCell ref="C17:C18"/>
    <mergeCell ref="D17:D18"/>
    <mergeCell ref="M17:M18"/>
    <mergeCell ref="O17:O18"/>
    <mergeCell ref="Q17:R17"/>
    <mergeCell ref="Q18:R18"/>
    <mergeCell ref="I17:K17"/>
    <mergeCell ref="I18:K18"/>
    <mergeCell ref="C19:C20"/>
    <mergeCell ref="D19:D20"/>
    <mergeCell ref="M19:M20"/>
    <mergeCell ref="O19:O20"/>
    <mergeCell ref="Q19:R19"/>
    <mergeCell ref="Q20:R20"/>
    <mergeCell ref="I19:K19"/>
    <mergeCell ref="I20:K20"/>
    <mergeCell ref="C21:C22"/>
    <mergeCell ref="D21:D22"/>
    <mergeCell ref="M21:M22"/>
    <mergeCell ref="O21:O22"/>
    <mergeCell ref="Q21:R21"/>
    <mergeCell ref="Q22:R22"/>
    <mergeCell ref="I21:K21"/>
    <mergeCell ref="I22:K22"/>
    <mergeCell ref="C23:C24"/>
    <mergeCell ref="D23:D24"/>
    <mergeCell ref="M23:M24"/>
    <mergeCell ref="O23:O24"/>
    <mergeCell ref="Q23:R23"/>
    <mergeCell ref="Q24:R24"/>
    <mergeCell ref="I23:K23"/>
    <mergeCell ref="I24:K24"/>
    <mergeCell ref="C25:C26"/>
    <mergeCell ref="D25:D26"/>
    <mergeCell ref="M25:M26"/>
    <mergeCell ref="O25:O26"/>
    <mergeCell ref="Q25:R25"/>
    <mergeCell ref="Q26:R26"/>
    <mergeCell ref="I25:K25"/>
    <mergeCell ref="I26:K26"/>
    <mergeCell ref="C27:C28"/>
    <mergeCell ref="D27:D28"/>
    <mergeCell ref="M27:M28"/>
    <mergeCell ref="O27:O28"/>
    <mergeCell ref="Q27:R27"/>
    <mergeCell ref="Q28:R28"/>
    <mergeCell ref="I27:K27"/>
    <mergeCell ref="I28:K28"/>
    <mergeCell ref="C29:C30"/>
    <mergeCell ref="D29:D30"/>
    <mergeCell ref="M29:M30"/>
    <mergeCell ref="O29:O30"/>
    <mergeCell ref="Q29:R29"/>
    <mergeCell ref="Q30:R30"/>
    <mergeCell ref="I29:K29"/>
    <mergeCell ref="I30:K30"/>
    <mergeCell ref="C31:C32"/>
    <mergeCell ref="D31:D32"/>
    <mergeCell ref="M31:M32"/>
    <mergeCell ref="O31:O32"/>
    <mergeCell ref="Q31:R31"/>
    <mergeCell ref="Q32:R32"/>
    <mergeCell ref="I31:K31"/>
    <mergeCell ref="I32:K32"/>
    <mergeCell ref="M33:M34"/>
    <mergeCell ref="O33:O34"/>
    <mergeCell ref="Q33:R33"/>
    <mergeCell ref="Q34:R34"/>
    <mergeCell ref="I33:K33"/>
    <mergeCell ref="I34:K34"/>
    <mergeCell ref="Q38:R38"/>
    <mergeCell ref="I37:K37"/>
    <mergeCell ref="I38:K38"/>
    <mergeCell ref="C35:C36"/>
    <mergeCell ref="D35:D36"/>
    <mergeCell ref="M35:M36"/>
    <mergeCell ref="O35:O36"/>
    <mergeCell ref="Q35:R35"/>
    <mergeCell ref="Q36:R36"/>
    <mergeCell ref="I35:K35"/>
    <mergeCell ref="O39:O40"/>
    <mergeCell ref="Q39:R39"/>
    <mergeCell ref="Q40:R40"/>
    <mergeCell ref="I39:K39"/>
    <mergeCell ref="I40:K40"/>
    <mergeCell ref="C37:C38"/>
    <mergeCell ref="D37:D38"/>
    <mergeCell ref="M37:M38"/>
    <mergeCell ref="O37:O38"/>
    <mergeCell ref="Q37:R37"/>
    <mergeCell ref="K43:O43"/>
    <mergeCell ref="K44:O44"/>
    <mergeCell ref="B2:E3"/>
    <mergeCell ref="N2:N3"/>
    <mergeCell ref="F2:F3"/>
    <mergeCell ref="G2:M3"/>
    <mergeCell ref="O2:R3"/>
    <mergeCell ref="C39:C40"/>
    <mergeCell ref="D39:D40"/>
    <mergeCell ref="M39:M40"/>
    <mergeCell ref="B4:B40"/>
    <mergeCell ref="I8:K8"/>
    <mergeCell ref="I7:K7"/>
    <mergeCell ref="I6:K6"/>
    <mergeCell ref="I11:K11"/>
    <mergeCell ref="I12:K12"/>
    <mergeCell ref="I10:K10"/>
    <mergeCell ref="I36:K36"/>
    <mergeCell ref="C33:C34"/>
    <mergeCell ref="D33:D34"/>
  </mergeCells>
  <dataValidations count="3">
    <dataValidation type="list" allowBlank="1" showInputMessage="1" showErrorMessage="1" sqref="M5:M40 O5:O40 C37:C39 C33:C35 C29:C31 C25:C27 C21:C23 C17:C19 C13:C15 C11 C5 C7:C9">
      <formula1>$A$5:$A$6</formula1>
    </dataValidation>
    <dataValidation type="list" allowBlank="1" showInputMessage="1" showErrorMessage="1" sqref="N5:N40 P5:P40">
      <formula1>$A$9:$A$19</formula1>
    </dataValidation>
    <dataValidation type="list" allowBlank="1" showInputMessage="1" showErrorMessage="1" sqref="Q5:R40">
      <formula1>$A$23:$A$33</formula1>
    </dataValidation>
  </dataValidations>
  <printOptions/>
  <pageMargins left="0.7086614173228347" right="0.7086614173228347" top="0.7480314960629921" bottom="0.35433070866141736" header="0.31496062992125984" footer="0.31496062992125984"/>
  <pageSetup blackAndWhite="1" fitToHeight="1" fitToWidth="1" horizontalDpi="600" verticalDpi="600" orientation="portrait" paperSize="9" scale="99" r:id="rId1"/>
  <ignoredErrors>
    <ignoredError sqref="G6:H6 G9:K40 G7:H7 J7:K7 G5:H5 G8:H8 J8:K8 J5:K5 J6:K6" unlockedFormula="1"/>
  </ignoredErrors>
</worksheet>
</file>

<file path=xl/worksheets/sheet21.xml><?xml version="1.0" encoding="utf-8"?>
<worksheet xmlns="http://schemas.openxmlformats.org/spreadsheetml/2006/main" xmlns:r="http://schemas.openxmlformats.org/officeDocument/2006/relationships">
  <sheetPr codeName="Sheet11">
    <pageSetUpPr fitToPage="1"/>
  </sheetPr>
  <dimension ref="A1:AK85"/>
  <sheetViews>
    <sheetView zoomScale="75" zoomScaleNormal="75" zoomScaleSheetLayoutView="75" zoomScalePageLayoutView="0" workbookViewId="0" topLeftCell="A1">
      <selection activeCell="A1" sqref="A1"/>
    </sheetView>
  </sheetViews>
  <sheetFormatPr defaultColWidth="9.00390625" defaultRowHeight="13.5"/>
  <cols>
    <col min="1" max="1" width="1.4921875" style="100" customWidth="1"/>
    <col min="2" max="2" width="11.25390625" style="100" customWidth="1"/>
    <col min="3" max="3" width="8.375" style="100" customWidth="1"/>
    <col min="4" max="4" width="8.50390625" style="100" customWidth="1"/>
    <col min="5" max="6" width="9.00390625" style="100" customWidth="1"/>
    <col min="7" max="7" width="4.00390625" style="100" customWidth="1"/>
    <col min="8" max="8" width="2.50390625" style="100" customWidth="1"/>
    <col min="9" max="9" width="4.50390625" style="100" customWidth="1"/>
    <col min="10" max="10" width="8.125" style="100" customWidth="1"/>
    <col min="11" max="11" width="8.50390625" style="100" customWidth="1"/>
    <col min="12" max="12" width="8.375" style="100" customWidth="1"/>
    <col min="13" max="13" width="4.125" style="100" customWidth="1"/>
    <col min="14" max="14" width="7.50390625" style="100" customWidth="1"/>
    <col min="15" max="15" width="6.25390625" style="100" customWidth="1"/>
    <col min="16" max="16" width="4.50390625" style="100" customWidth="1"/>
    <col min="17" max="17" width="9.00390625" style="100" customWidth="1"/>
    <col min="18" max="19" width="10.00390625" style="100" hidden="1" customWidth="1"/>
    <col min="20" max="16384" width="9.00390625" style="100" customWidth="1"/>
  </cols>
  <sheetData>
    <row r="1" spans="1:36" ht="8.25" customHeight="1">
      <c r="A1" s="169"/>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row>
    <row r="2" spans="1:36" ht="44.25" customHeight="1" thickBot="1">
      <c r="A2" s="169"/>
      <c r="B2" s="168" t="s">
        <v>75</v>
      </c>
      <c r="C2" s="800" t="s">
        <v>182</v>
      </c>
      <c r="D2" s="800"/>
      <c r="E2" s="800"/>
      <c r="F2" s="800"/>
      <c r="G2" s="800"/>
      <c r="H2" s="800"/>
      <c r="I2" s="800"/>
      <c r="J2" s="800"/>
      <c r="K2" s="800"/>
      <c r="L2" s="800"/>
      <c r="M2" s="800"/>
      <c r="N2" s="800"/>
      <c r="O2" s="800"/>
      <c r="P2" s="800"/>
      <c r="Q2" s="169"/>
      <c r="R2" s="169"/>
      <c r="S2" s="169"/>
      <c r="T2" s="169"/>
      <c r="U2" s="169"/>
      <c r="V2" s="169"/>
      <c r="W2" s="169"/>
      <c r="X2" s="169"/>
      <c r="Y2" s="169"/>
      <c r="Z2" s="169"/>
      <c r="AA2" s="169"/>
      <c r="AB2" s="169"/>
      <c r="AC2" s="169"/>
      <c r="AD2" s="169"/>
      <c r="AE2" s="169"/>
      <c r="AF2" s="169"/>
      <c r="AG2" s="169"/>
      <c r="AH2" s="169"/>
      <c r="AI2" s="169"/>
      <c r="AJ2" s="169"/>
    </row>
    <row r="3" spans="1:36" ht="48" customHeight="1" thickBot="1">
      <c r="A3" s="49" t="s">
        <v>116</v>
      </c>
      <c r="B3" s="101" t="s">
        <v>76</v>
      </c>
      <c r="C3" s="801" t="s">
        <v>180</v>
      </c>
      <c r="D3" s="802"/>
      <c r="E3" s="802"/>
      <c r="F3" s="802"/>
      <c r="G3" s="802"/>
      <c r="H3" s="802"/>
      <c r="I3" s="802"/>
      <c r="J3" s="802"/>
      <c r="K3" s="802"/>
      <c r="L3" s="802"/>
      <c r="M3" s="803"/>
      <c r="N3" s="803"/>
      <c r="O3" s="803"/>
      <c r="P3" s="804"/>
      <c r="Q3" s="169"/>
      <c r="R3" s="169"/>
      <c r="S3" s="169"/>
      <c r="T3" s="169"/>
      <c r="U3" s="169"/>
      <c r="V3" s="169"/>
      <c r="W3" s="169"/>
      <c r="X3" s="169"/>
      <c r="Y3" s="169"/>
      <c r="Z3" s="169"/>
      <c r="AA3" s="169"/>
      <c r="AB3" s="169"/>
      <c r="AC3" s="169"/>
      <c r="AD3" s="169"/>
      <c r="AE3" s="169"/>
      <c r="AF3" s="169"/>
      <c r="AG3" s="169"/>
      <c r="AH3" s="169"/>
      <c r="AI3" s="169"/>
      <c r="AJ3" s="169"/>
    </row>
    <row r="4" spans="1:36" ht="48" customHeight="1" thickBot="1">
      <c r="A4" s="49" t="s">
        <v>117</v>
      </c>
      <c r="B4" s="101" t="s">
        <v>77</v>
      </c>
      <c r="C4" s="805"/>
      <c r="D4" s="806"/>
      <c r="E4" s="806"/>
      <c r="F4" s="806"/>
      <c r="G4" s="806"/>
      <c r="H4" s="806"/>
      <c r="I4" s="806"/>
      <c r="J4" s="806"/>
      <c r="K4" s="807" t="s">
        <v>191</v>
      </c>
      <c r="L4" s="808"/>
      <c r="M4" s="171" t="s">
        <v>45</v>
      </c>
      <c r="N4" s="809"/>
      <c r="O4" s="810"/>
      <c r="P4" s="811"/>
      <c r="Q4" s="169"/>
      <c r="R4" s="169"/>
      <c r="T4" s="169"/>
      <c r="U4" s="170"/>
      <c r="V4" s="169"/>
      <c r="W4" s="339" t="s">
        <v>190</v>
      </c>
      <c r="X4" s="170"/>
      <c r="Y4" s="169"/>
      <c r="Z4" s="169"/>
      <c r="AA4" s="169"/>
      <c r="AB4" s="169"/>
      <c r="AC4" s="169"/>
      <c r="AD4" s="169"/>
      <c r="AE4" s="169"/>
      <c r="AF4" s="169"/>
      <c r="AG4" s="169"/>
      <c r="AH4" s="169"/>
      <c r="AI4" s="169"/>
      <c r="AJ4" s="169"/>
    </row>
    <row r="5" spans="1:36" ht="48" customHeight="1" thickBot="1">
      <c r="A5" s="169"/>
      <c r="B5" s="101" t="s">
        <v>79</v>
      </c>
      <c r="C5" s="783"/>
      <c r="D5" s="784"/>
      <c r="E5" s="784"/>
      <c r="F5" s="784"/>
      <c r="G5" s="784"/>
      <c r="H5" s="784"/>
      <c r="I5" s="784"/>
      <c r="J5" s="784"/>
      <c r="K5" s="785"/>
      <c r="L5" s="786" t="s">
        <v>85</v>
      </c>
      <c r="M5" s="787"/>
      <c r="N5" s="788"/>
      <c r="O5" s="788"/>
      <c r="P5" s="789"/>
      <c r="Q5" s="169"/>
      <c r="R5" s="169"/>
      <c r="S5" s="169"/>
      <c r="T5" s="169"/>
      <c r="U5" s="169"/>
      <c r="V5" s="169"/>
      <c r="W5" s="169"/>
      <c r="X5" s="169"/>
      <c r="Y5" s="169"/>
      <c r="Z5" s="169"/>
      <c r="AA5" s="169"/>
      <c r="AB5" s="169"/>
      <c r="AC5" s="169"/>
      <c r="AD5" s="169"/>
      <c r="AE5" s="169"/>
      <c r="AF5" s="169"/>
      <c r="AG5" s="169"/>
      <c r="AH5" s="169"/>
      <c r="AI5" s="169"/>
      <c r="AJ5" s="169"/>
    </row>
    <row r="6" spans="1:36" ht="48" customHeight="1" thickBot="1">
      <c r="A6" s="169"/>
      <c r="B6" s="101" t="s">
        <v>80</v>
      </c>
      <c r="C6" s="195" t="s">
        <v>192</v>
      </c>
      <c r="D6" s="790" t="s">
        <v>181</v>
      </c>
      <c r="E6" s="790"/>
      <c r="F6" s="790"/>
      <c r="G6" s="790"/>
      <c r="H6" s="790"/>
      <c r="I6" s="297" t="s">
        <v>9</v>
      </c>
      <c r="J6" s="195" t="s">
        <v>192</v>
      </c>
      <c r="K6" s="791" t="s">
        <v>35</v>
      </c>
      <c r="L6" s="792"/>
      <c r="M6" s="792"/>
      <c r="N6" s="792"/>
      <c r="O6" s="792"/>
      <c r="P6" s="307" t="s">
        <v>9</v>
      </c>
      <c r="Q6" s="169"/>
      <c r="R6" s="169"/>
      <c r="S6" s="169"/>
      <c r="T6" s="169"/>
      <c r="U6" s="169"/>
      <c r="V6" s="169"/>
      <c r="W6" s="169"/>
      <c r="X6" s="169"/>
      <c r="Y6" s="169"/>
      <c r="Z6" s="169"/>
      <c r="AA6" s="169"/>
      <c r="AB6" s="169"/>
      <c r="AC6" s="169"/>
      <c r="AD6" s="169"/>
      <c r="AE6" s="169"/>
      <c r="AF6" s="169"/>
      <c r="AG6" s="169"/>
      <c r="AH6" s="169"/>
      <c r="AI6" s="169"/>
      <c r="AJ6" s="169"/>
    </row>
    <row r="7" spans="1:36" ht="33.75" customHeight="1">
      <c r="A7" s="169"/>
      <c r="B7" s="793">
        <v>1</v>
      </c>
      <c r="C7" s="794">
        <v>22222222</v>
      </c>
      <c r="D7" s="166" t="s">
        <v>179</v>
      </c>
      <c r="E7" s="796" t="str">
        <f>IF(C7="","",VLOOKUP(C7,'選手一覧'!$A$1:$Y$100,4,FALSE)&amp;"　"&amp;VLOOKUP(C7,'選手一覧'!$A$1:$Y$100,5,FALSE))</f>
        <v>オウミ　ジロウタ</v>
      </c>
      <c r="F7" s="796"/>
      <c r="G7" s="796"/>
      <c r="H7" s="797"/>
      <c r="I7" s="798">
        <f>IF(R7="","",VLOOKUP((DATEDIF(R7,DATE('春_ダブルス①'!$N$14,4,1),"Y")),'年齢対応表'!$A$1:$B$3,2,FALSE))</f>
        <v>3</v>
      </c>
      <c r="J7" s="799"/>
      <c r="K7" s="166" t="s">
        <v>179</v>
      </c>
      <c r="L7" s="796">
        <f>IF(J7="","",VLOOKUP(J7,'選手一覧'!$A$1:$Y$100,4,FALSE)&amp;"　"&amp;VLOOKUP(J7,'選手一覧'!$A$1:$Y$100,5,FALSE))</f>
      </c>
      <c r="M7" s="796"/>
      <c r="N7" s="796"/>
      <c r="O7" s="796"/>
      <c r="P7" s="782">
        <f>IF(J7="","",VLOOKUP((DATEDIF(S7,DATE('春_ダブルス①'!$N$14,4,1),"Y")),'年齢対応表'!$A$1:$B$3,2,FALSE))</f>
      </c>
      <c r="Q7" s="169"/>
      <c r="R7" s="305">
        <f>IF($C7="","",VLOOKUP($C7,'選手一覧'!$A$1:$L$100,7,FALSE))</f>
        <v>36255</v>
      </c>
      <c r="S7" s="306">
        <f>IF($J7="","",VLOOKUP($J7,'選手一覧'!$A$1:$L$100,7,FALSE))</f>
      </c>
      <c r="T7" s="169"/>
      <c r="U7" s="169"/>
      <c r="V7" s="169"/>
      <c r="W7" s="169"/>
      <c r="X7" s="169"/>
      <c r="Y7" s="169"/>
      <c r="Z7" s="169"/>
      <c r="AA7" s="169"/>
      <c r="AB7" s="169"/>
      <c r="AC7" s="169"/>
      <c r="AD7" s="169"/>
      <c r="AE7" s="169"/>
      <c r="AF7" s="169"/>
      <c r="AG7" s="169"/>
      <c r="AH7" s="169"/>
      <c r="AI7" s="169"/>
      <c r="AJ7" s="169"/>
    </row>
    <row r="8" spans="1:36" ht="51" customHeight="1">
      <c r="A8" s="169"/>
      <c r="B8" s="780"/>
      <c r="C8" s="795"/>
      <c r="D8" s="767" t="str">
        <f>IF(C7="","",VLOOKUP(C7,'選手一覧'!$A$1:$Y$100,2,FALSE)&amp;"　"&amp;VLOOKUP(C7,'選手一覧'!$A$1:$Y$100,3,FALSE))</f>
        <v>近江　二郎太</v>
      </c>
      <c r="E8" s="767"/>
      <c r="F8" s="767"/>
      <c r="G8" s="767"/>
      <c r="H8" s="767"/>
      <c r="I8" s="781"/>
      <c r="J8" s="772"/>
      <c r="K8" s="768">
        <f>IF(J7="","",VLOOKUP(J7,'選手一覧'!$A$1:$Y$100,2,FALSE)&amp;"　"&amp;VLOOKUP(J7,'選手一覧'!$A$1:$Y$100,3,FALSE))</f>
      </c>
      <c r="L8" s="769"/>
      <c r="M8" s="769"/>
      <c r="N8" s="769"/>
      <c r="O8" s="769"/>
      <c r="P8" s="766"/>
      <c r="Q8" s="169"/>
      <c r="R8" s="298"/>
      <c r="S8" s="169"/>
      <c r="T8" s="169"/>
      <c r="U8" s="169"/>
      <c r="V8" s="169"/>
      <c r="W8" s="169"/>
      <c r="X8" s="169"/>
      <c r="Y8" s="169"/>
      <c r="Z8" s="169"/>
      <c r="AA8" s="169"/>
      <c r="AB8" s="169"/>
      <c r="AC8" s="169"/>
      <c r="AD8" s="169"/>
      <c r="AE8" s="169"/>
      <c r="AF8" s="169"/>
      <c r="AG8" s="169"/>
      <c r="AH8" s="169"/>
      <c r="AI8" s="169"/>
      <c r="AJ8" s="169"/>
    </row>
    <row r="9" spans="1:36" ht="33.75" customHeight="1">
      <c r="A9" s="169"/>
      <c r="B9" s="770">
        <v>2</v>
      </c>
      <c r="C9" s="772"/>
      <c r="D9" s="167" t="s">
        <v>179</v>
      </c>
      <c r="E9" s="774">
        <f>IF(C9="","",VLOOKUP(C9,'選手一覧'!$A$1:$Y$100,4,FALSE)&amp;"　"&amp;VLOOKUP(C9,'選手一覧'!$A$1:$Y$100,5,FALSE))</f>
      </c>
      <c r="F9" s="774"/>
      <c r="G9" s="774"/>
      <c r="H9" s="775"/>
      <c r="I9" s="776">
        <f>IF(R9="","",VLOOKUP((DATEDIF(R9,DATE('春_ダブルス①'!$N$14,4,1),"Y")),'年齢対応表'!$A$1:$B$3,2,FALSE))</f>
      </c>
      <c r="J9" s="772"/>
      <c r="K9" s="167" t="s">
        <v>179</v>
      </c>
      <c r="L9" s="778">
        <f>IF(J9="","",VLOOKUP(J9,'選手一覧'!$A$1:$Y$100,4,FALSE)&amp;"　"&amp;VLOOKUP(J9,'選手一覧'!$A$1:$Y$100,5,FALSE))</f>
      </c>
      <c r="M9" s="778"/>
      <c r="N9" s="778"/>
      <c r="O9" s="778"/>
      <c r="P9" s="765">
        <f>IF(J9="","",VLOOKUP((DATEDIF(S9,DATE('春_ダブルス①'!$N$14,4,1),"Y")),'年齢対応表'!$A$1:$B$3,2,FALSE))</f>
      </c>
      <c r="Q9" s="169"/>
      <c r="R9" s="305">
        <f>IF($C9="","",VLOOKUP($C9,'選手一覧'!$A$1:$L$100,7,FALSE))</f>
      </c>
      <c r="S9" s="306">
        <f>IF($J9="","",VLOOKUP($J9,'選手一覧'!$A$1:$L$100,7,FALSE))</f>
      </c>
      <c r="T9" s="169"/>
      <c r="U9" s="169"/>
      <c r="V9" s="169"/>
      <c r="W9" s="169"/>
      <c r="X9" s="169"/>
      <c r="Y9" s="169"/>
      <c r="Z9" s="169"/>
      <c r="AA9" s="169"/>
      <c r="AB9" s="169"/>
      <c r="AC9" s="169"/>
      <c r="AD9" s="169"/>
      <c r="AE9" s="169"/>
      <c r="AF9" s="169"/>
      <c r="AG9" s="169"/>
      <c r="AH9" s="169"/>
      <c r="AI9" s="169"/>
      <c r="AJ9" s="169"/>
    </row>
    <row r="10" spans="1:36" ht="51" customHeight="1">
      <c r="A10" s="169"/>
      <c r="B10" s="780"/>
      <c r="C10" s="772"/>
      <c r="D10" s="767">
        <f>IF(C9="","",VLOOKUP(C9,'選手一覧'!$A$1:$Y$100,2,FALSE)&amp;"　"&amp;VLOOKUP(C9,'選手一覧'!$A$1:$Y$100,3,FALSE))</f>
      </c>
      <c r="E10" s="767"/>
      <c r="F10" s="767"/>
      <c r="G10" s="767"/>
      <c r="H10" s="767"/>
      <c r="I10" s="781"/>
      <c r="J10" s="772"/>
      <c r="K10" s="768">
        <f>IF(J9="","",VLOOKUP(J9,'選手一覧'!$A$1:$Y$100,2,FALSE)&amp;"　"&amp;VLOOKUP(J9,'選手一覧'!$A$1:$Y$100,3,FALSE))</f>
      </c>
      <c r="L10" s="769"/>
      <c r="M10" s="769"/>
      <c r="N10" s="769"/>
      <c r="O10" s="769"/>
      <c r="P10" s="766"/>
      <c r="Q10" s="169"/>
      <c r="R10" s="169"/>
      <c r="S10" s="169"/>
      <c r="T10" s="169"/>
      <c r="U10" s="169"/>
      <c r="V10" s="169"/>
      <c r="W10" s="169"/>
      <c r="X10" s="169"/>
      <c r="Y10" s="169"/>
      <c r="Z10" s="169"/>
      <c r="AA10" s="169"/>
      <c r="AB10" s="169"/>
      <c r="AC10" s="169"/>
      <c r="AD10" s="169"/>
      <c r="AE10" s="169"/>
      <c r="AF10" s="169"/>
      <c r="AG10" s="169"/>
      <c r="AH10" s="169"/>
      <c r="AI10" s="169"/>
      <c r="AJ10" s="169"/>
    </row>
    <row r="11" spans="1:36" ht="33.75" customHeight="1">
      <c r="A11" s="169"/>
      <c r="B11" s="770">
        <v>3</v>
      </c>
      <c r="C11" s="772"/>
      <c r="D11" s="167" t="s">
        <v>179</v>
      </c>
      <c r="E11" s="774">
        <f>IF(C11="","",VLOOKUP(C11,'選手一覧'!$A$1:$Y$100,4,FALSE)&amp;"　"&amp;VLOOKUP(C11,'選手一覧'!$A$1:$Y$100,5,FALSE))</f>
      </c>
      <c r="F11" s="774"/>
      <c r="G11" s="774"/>
      <c r="H11" s="775"/>
      <c r="I11" s="776">
        <f>IF(R11="","",VLOOKUP((DATEDIF(R11,DATE('春_ダブルス①'!$N$14,4,1),"Y")),'年齢対応表'!$A$1:$B$3,2,FALSE))</f>
      </c>
      <c r="J11" s="772"/>
      <c r="K11" s="167" t="s">
        <v>179</v>
      </c>
      <c r="L11" s="778">
        <f>IF(J11="","",VLOOKUP(J11,'選手一覧'!$A$1:$Y$100,4,FALSE)&amp;"　"&amp;VLOOKUP(J11,'選手一覧'!$A$1:$Y$100,5,FALSE))</f>
      </c>
      <c r="M11" s="778"/>
      <c r="N11" s="778"/>
      <c r="O11" s="778"/>
      <c r="P11" s="765">
        <f>IF(J11="","",VLOOKUP((DATEDIF(S11,DATE('春_ダブルス①'!$N$14,4,1),"Y")),'年齢対応表'!$A$1:$B$3,2,FALSE))</f>
      </c>
      <c r="Q11" s="169"/>
      <c r="R11" s="305">
        <f>IF($C11="","",VLOOKUP($C11,'選手一覧'!$A$1:$L$100,7,FALSE))</f>
      </c>
      <c r="S11" s="306">
        <f>IF($J11="","",VLOOKUP($J11,'選手一覧'!$A$1:$L$100,7,FALSE))</f>
      </c>
      <c r="T11" s="169"/>
      <c r="U11" s="169"/>
      <c r="V11" s="169"/>
      <c r="W11" s="169"/>
      <c r="X11" s="169"/>
      <c r="Y11" s="169"/>
      <c r="Z11" s="169"/>
      <c r="AA11" s="169"/>
      <c r="AB11" s="169"/>
      <c r="AC11" s="169"/>
      <c r="AD11" s="169"/>
      <c r="AE11" s="169"/>
      <c r="AF11" s="169"/>
      <c r="AG11" s="169"/>
      <c r="AH11" s="169"/>
      <c r="AI11" s="169"/>
      <c r="AJ11" s="169"/>
    </row>
    <row r="12" spans="1:36" ht="51" customHeight="1">
      <c r="A12" s="169"/>
      <c r="B12" s="780"/>
      <c r="C12" s="772"/>
      <c r="D12" s="767">
        <f>IF(C11="","",VLOOKUP(C11,'選手一覧'!$A$1:$Y$100,2,FALSE)&amp;"　"&amp;VLOOKUP(C11,'選手一覧'!$A$1:$Y$100,3,FALSE))</f>
      </c>
      <c r="E12" s="767"/>
      <c r="F12" s="767"/>
      <c r="G12" s="767"/>
      <c r="H12" s="767"/>
      <c r="I12" s="781"/>
      <c r="J12" s="772"/>
      <c r="K12" s="768">
        <f>IF(J11="","",VLOOKUP(J11,'選手一覧'!$A$1:$Y$100,2,FALSE)&amp;"　"&amp;VLOOKUP(J11,'選手一覧'!$A$1:$Y$100,3,FALSE))</f>
      </c>
      <c r="L12" s="769"/>
      <c r="M12" s="769"/>
      <c r="N12" s="769"/>
      <c r="O12" s="769"/>
      <c r="P12" s="766"/>
      <c r="Q12" s="169"/>
      <c r="R12" s="169"/>
      <c r="S12" s="169"/>
      <c r="T12" s="169"/>
      <c r="U12" s="169"/>
      <c r="V12" s="169"/>
      <c r="W12" s="169"/>
      <c r="X12" s="169"/>
      <c r="Y12" s="169"/>
      <c r="Z12" s="169"/>
      <c r="AA12" s="169"/>
      <c r="AB12" s="169"/>
      <c r="AC12" s="169"/>
      <c r="AD12" s="169"/>
      <c r="AE12" s="169"/>
      <c r="AF12" s="169"/>
      <c r="AG12" s="169"/>
      <c r="AH12" s="169"/>
      <c r="AI12" s="169"/>
      <c r="AJ12" s="169"/>
    </row>
    <row r="13" spans="1:36" ht="33.75" customHeight="1">
      <c r="A13" s="169"/>
      <c r="B13" s="770">
        <v>4</v>
      </c>
      <c r="C13" s="772"/>
      <c r="D13" s="167" t="s">
        <v>179</v>
      </c>
      <c r="E13" s="774">
        <f>IF(C13="","",VLOOKUP(C13,'選手一覧'!$A$1:$Y$100,4,FALSE)&amp;"　"&amp;VLOOKUP(C13,'選手一覧'!$A$1:$Y$100,5,FALSE))</f>
      </c>
      <c r="F13" s="774"/>
      <c r="G13" s="774"/>
      <c r="H13" s="775"/>
      <c r="I13" s="776">
        <f>IF(R13="","",VLOOKUP((DATEDIF(R13,DATE('春_ダブルス①'!$N$14,4,1),"Y")),'年齢対応表'!$A$1:$B$3,2,FALSE))</f>
      </c>
      <c r="J13" s="772"/>
      <c r="K13" s="167" t="s">
        <v>179</v>
      </c>
      <c r="L13" s="778">
        <f>IF(J13="","",VLOOKUP(J13,'選手一覧'!$A$1:$Y$100,4,FALSE)&amp;"　"&amp;VLOOKUP(J13,'選手一覧'!$A$1:$Y$100,5,FALSE))</f>
      </c>
      <c r="M13" s="778"/>
      <c r="N13" s="778"/>
      <c r="O13" s="778"/>
      <c r="P13" s="765">
        <f>IF(J13="","",VLOOKUP((DATEDIF(S13,DATE('春_ダブルス①'!$N$14,4,1),"Y")),'年齢対応表'!$A$1:$B$3,2,FALSE))</f>
      </c>
      <c r="Q13" s="169"/>
      <c r="R13" s="305">
        <f>IF($C13="","",VLOOKUP($C13,'選手一覧'!$A$1:$L$100,7,FALSE))</f>
      </c>
      <c r="S13" s="306">
        <f>IF($J13="","",VLOOKUP($J13,'選手一覧'!$A$1:$L$100,7,FALSE))</f>
      </c>
      <c r="T13" s="169"/>
      <c r="U13" s="169"/>
      <c r="V13" s="169"/>
      <c r="W13" s="169"/>
      <c r="X13" s="169"/>
      <c r="Y13" s="169"/>
      <c r="Z13" s="169"/>
      <c r="AA13" s="169"/>
      <c r="AB13" s="169"/>
      <c r="AC13" s="169"/>
      <c r="AD13" s="169"/>
      <c r="AE13" s="169"/>
      <c r="AF13" s="169"/>
      <c r="AG13" s="169"/>
      <c r="AH13" s="169"/>
      <c r="AI13" s="169"/>
      <c r="AJ13" s="169"/>
    </row>
    <row r="14" spans="1:36" ht="51" customHeight="1" thickBot="1">
      <c r="A14" s="169"/>
      <c r="B14" s="771"/>
      <c r="C14" s="773"/>
      <c r="D14" s="758">
        <f>IF(C13="","",VLOOKUP(C13,'選手一覧'!$A$1:$Y$100,2,FALSE)&amp;"　"&amp;VLOOKUP(C13,'選手一覧'!$A$1:$Y$100,3,FALSE))</f>
      </c>
      <c r="E14" s="758"/>
      <c r="F14" s="758"/>
      <c r="G14" s="758"/>
      <c r="H14" s="758"/>
      <c r="I14" s="777"/>
      <c r="J14" s="773"/>
      <c r="K14" s="759">
        <f>IF(J13="","",VLOOKUP(J13,'選手一覧'!$A$1:$Y$100,2,FALSE)&amp;"　"&amp;VLOOKUP(J13,'選手一覧'!$A$1:$Y$100,3,FALSE))</f>
      </c>
      <c r="L14" s="760"/>
      <c r="M14" s="760"/>
      <c r="N14" s="760"/>
      <c r="O14" s="760"/>
      <c r="P14" s="779"/>
      <c r="Q14" s="169"/>
      <c r="R14" s="169"/>
      <c r="S14" s="169"/>
      <c r="T14" s="169"/>
      <c r="U14" s="169"/>
      <c r="V14" s="169"/>
      <c r="W14" s="169"/>
      <c r="X14" s="169"/>
      <c r="Y14" s="169"/>
      <c r="Z14" s="169"/>
      <c r="AA14" s="169"/>
      <c r="AB14" s="169"/>
      <c r="AC14" s="169"/>
      <c r="AD14" s="169"/>
      <c r="AE14" s="169"/>
      <c r="AF14" s="169"/>
      <c r="AG14" s="169"/>
      <c r="AH14" s="169"/>
      <c r="AI14" s="169"/>
      <c r="AJ14" s="169"/>
    </row>
    <row r="15" spans="1:36" ht="17.25">
      <c r="A15" s="169"/>
      <c r="B15" s="102"/>
      <c r="C15" s="102"/>
      <c r="D15" s="103"/>
      <c r="E15" s="103"/>
      <c r="F15" s="103"/>
      <c r="G15" s="103"/>
      <c r="H15" s="103"/>
      <c r="I15" s="103"/>
      <c r="J15" s="103"/>
      <c r="K15" s="103"/>
      <c r="L15" s="103"/>
      <c r="M15" s="103"/>
      <c r="N15" s="103"/>
      <c r="O15" s="103"/>
      <c r="P15" s="103"/>
      <c r="Q15" s="169"/>
      <c r="R15" s="169"/>
      <c r="S15" s="169"/>
      <c r="T15" s="169"/>
      <c r="U15" s="169"/>
      <c r="V15" s="169"/>
      <c r="W15" s="169"/>
      <c r="X15" s="169"/>
      <c r="Y15" s="169"/>
      <c r="Z15" s="169"/>
      <c r="AA15" s="169"/>
      <c r="AB15" s="169"/>
      <c r="AC15" s="169"/>
      <c r="AD15" s="169"/>
      <c r="AE15" s="169"/>
      <c r="AF15" s="169"/>
      <c r="AG15" s="169"/>
      <c r="AH15" s="169"/>
      <c r="AI15" s="169"/>
      <c r="AJ15" s="169"/>
    </row>
    <row r="16" spans="1:36" ht="17.25">
      <c r="A16" s="169"/>
      <c r="B16" s="99" t="s">
        <v>81</v>
      </c>
      <c r="Q16" s="169"/>
      <c r="R16" s="169"/>
      <c r="S16" s="169"/>
      <c r="T16" s="169"/>
      <c r="U16" s="169"/>
      <c r="V16" s="169"/>
      <c r="W16" s="169"/>
      <c r="X16" s="169"/>
      <c r="Y16" s="169"/>
      <c r="Z16" s="169"/>
      <c r="AA16" s="169"/>
      <c r="AB16" s="169"/>
      <c r="AC16" s="169"/>
      <c r="AD16" s="169"/>
      <c r="AE16" s="169"/>
      <c r="AF16" s="169"/>
      <c r="AG16" s="169"/>
      <c r="AH16" s="169"/>
      <c r="AI16" s="169"/>
      <c r="AJ16" s="169"/>
    </row>
    <row r="17" spans="1:36" ht="13.5">
      <c r="A17" s="169"/>
      <c r="Q17" s="169"/>
      <c r="R17" s="169"/>
      <c r="S17" s="169"/>
      <c r="T17" s="169"/>
      <c r="U17" s="169"/>
      <c r="V17" s="169"/>
      <c r="W17" s="169"/>
      <c r="X17" s="169"/>
      <c r="Y17" s="169"/>
      <c r="Z17" s="169"/>
      <c r="AA17" s="169"/>
      <c r="AB17" s="169"/>
      <c r="AC17" s="169"/>
      <c r="AD17" s="169"/>
      <c r="AE17" s="169"/>
      <c r="AF17" s="169"/>
      <c r="AG17" s="169"/>
      <c r="AH17" s="169"/>
      <c r="AI17" s="169"/>
      <c r="AJ17" s="169"/>
    </row>
    <row r="18" spans="1:36" ht="23.25" customHeight="1">
      <c r="A18" s="169"/>
      <c r="C18" s="761" t="s">
        <v>82</v>
      </c>
      <c r="D18" s="761"/>
      <c r="E18" s="761"/>
      <c r="F18" s="761"/>
      <c r="G18" s="761"/>
      <c r="H18" s="761"/>
      <c r="I18" s="338"/>
      <c r="J18" s="338"/>
      <c r="Q18" s="169"/>
      <c r="R18" s="169"/>
      <c r="S18" s="169"/>
      <c r="T18" s="169"/>
      <c r="U18" s="169"/>
      <c r="V18" s="169"/>
      <c r="W18" s="169"/>
      <c r="X18" s="169"/>
      <c r="Y18" s="169"/>
      <c r="Z18" s="169"/>
      <c r="AA18" s="169"/>
      <c r="AB18" s="169"/>
      <c r="AC18" s="169"/>
      <c r="AD18" s="169"/>
      <c r="AE18" s="169"/>
      <c r="AF18" s="169"/>
      <c r="AG18" s="169"/>
      <c r="AH18" s="169"/>
      <c r="AI18" s="169"/>
      <c r="AJ18" s="169"/>
    </row>
    <row r="19" spans="1:36" ht="13.5">
      <c r="A19" s="169"/>
      <c r="Q19" s="169"/>
      <c r="R19" s="169"/>
      <c r="S19" s="169"/>
      <c r="T19" s="169"/>
      <c r="U19" s="169"/>
      <c r="V19" s="169"/>
      <c r="W19" s="169"/>
      <c r="X19" s="169"/>
      <c r="Y19" s="169"/>
      <c r="Z19" s="169"/>
      <c r="AA19" s="169"/>
      <c r="AB19" s="169"/>
      <c r="AC19" s="169"/>
      <c r="AD19" s="169"/>
      <c r="AE19" s="169"/>
      <c r="AF19" s="169"/>
      <c r="AG19" s="169"/>
      <c r="AH19" s="169"/>
      <c r="AI19" s="169"/>
      <c r="AJ19" s="169"/>
    </row>
    <row r="20" spans="1:36" ht="30" customHeight="1">
      <c r="A20" s="169"/>
      <c r="B20" s="337"/>
      <c r="C20" s="762"/>
      <c r="D20" s="762"/>
      <c r="E20" s="762"/>
      <c r="F20" s="763" t="s">
        <v>262</v>
      </c>
      <c r="G20" s="763"/>
      <c r="H20" s="763"/>
      <c r="I20" s="763"/>
      <c r="J20" s="764" t="s">
        <v>261</v>
      </c>
      <c r="K20" s="764"/>
      <c r="L20" s="764"/>
      <c r="M20" s="764"/>
      <c r="N20" s="764"/>
      <c r="O20" s="764"/>
      <c r="P20" s="764"/>
      <c r="Q20" s="169"/>
      <c r="R20" s="169"/>
      <c r="S20" s="169"/>
      <c r="T20" s="169"/>
      <c r="U20" s="169"/>
      <c r="V20" s="169"/>
      <c r="W20" s="169"/>
      <c r="X20" s="169"/>
      <c r="Y20" s="169"/>
      <c r="Z20" s="169"/>
      <c r="AA20" s="169"/>
      <c r="AB20" s="169"/>
      <c r="AC20" s="169"/>
      <c r="AD20" s="169"/>
      <c r="AE20" s="169"/>
      <c r="AF20" s="169"/>
      <c r="AG20" s="169"/>
      <c r="AH20" s="169"/>
      <c r="AI20" s="169"/>
      <c r="AJ20" s="169"/>
    </row>
    <row r="21" spans="1:36" ht="13.5">
      <c r="A21" s="169"/>
      <c r="Q21" s="169"/>
      <c r="R21" s="169"/>
      <c r="S21" s="169"/>
      <c r="T21" s="169"/>
      <c r="U21" s="169"/>
      <c r="V21" s="169"/>
      <c r="W21" s="169"/>
      <c r="X21" s="169"/>
      <c r="Y21" s="169"/>
      <c r="Z21" s="169"/>
      <c r="AA21" s="169"/>
      <c r="AB21" s="169"/>
      <c r="AC21" s="169"/>
      <c r="AD21" s="169"/>
      <c r="AE21" s="169"/>
      <c r="AF21" s="169"/>
      <c r="AG21" s="169"/>
      <c r="AH21" s="169"/>
      <c r="AI21" s="169"/>
      <c r="AJ21" s="169"/>
    </row>
    <row r="22" spans="1:36" ht="22.5" customHeight="1">
      <c r="A22" s="169"/>
      <c r="B22" s="104" t="s">
        <v>83</v>
      </c>
      <c r="C22" s="104"/>
      <c r="Q22" s="169"/>
      <c r="R22" s="169"/>
      <c r="S22" s="169"/>
      <c r="T22" s="169"/>
      <c r="U22" s="169"/>
      <c r="V22" s="169"/>
      <c r="W22" s="169"/>
      <c r="X22" s="169"/>
      <c r="Y22" s="169"/>
      <c r="Z22" s="169"/>
      <c r="AA22" s="169"/>
      <c r="AB22" s="169"/>
      <c r="AC22" s="169"/>
      <c r="AD22" s="169"/>
      <c r="AE22" s="169"/>
      <c r="AF22" s="169"/>
      <c r="AG22" s="169"/>
      <c r="AH22" s="169"/>
      <c r="AI22" s="169"/>
      <c r="AJ22" s="169"/>
    </row>
    <row r="23" spans="1:36" ht="22.5" customHeight="1">
      <c r="A23" s="169"/>
      <c r="B23" s="104" t="s">
        <v>86</v>
      </c>
      <c r="C23" s="104"/>
      <c r="Q23" s="169"/>
      <c r="R23" s="169"/>
      <c r="S23" s="169"/>
      <c r="T23" s="169"/>
      <c r="U23" s="169"/>
      <c r="V23" s="169"/>
      <c r="W23" s="169"/>
      <c r="X23" s="169"/>
      <c r="Y23" s="169"/>
      <c r="Z23" s="169"/>
      <c r="AA23" s="169"/>
      <c r="AB23" s="169"/>
      <c r="AC23" s="169"/>
      <c r="AD23" s="169"/>
      <c r="AE23" s="169"/>
      <c r="AF23" s="169"/>
      <c r="AG23" s="169"/>
      <c r="AH23" s="169"/>
      <c r="AI23" s="169"/>
      <c r="AJ23" s="169"/>
    </row>
    <row r="24" spans="1:36" ht="22.5" customHeight="1">
      <c r="A24" s="169"/>
      <c r="B24" s="104" t="s">
        <v>84</v>
      </c>
      <c r="C24" s="104"/>
      <c r="Q24" s="169"/>
      <c r="R24" s="169"/>
      <c r="S24" s="169"/>
      <c r="T24" s="169"/>
      <c r="U24" s="169"/>
      <c r="V24" s="169"/>
      <c r="W24" s="169"/>
      <c r="X24" s="169"/>
      <c r="Y24" s="169"/>
      <c r="Z24" s="169"/>
      <c r="AA24" s="169"/>
      <c r="AB24" s="169"/>
      <c r="AC24" s="169"/>
      <c r="AD24" s="169"/>
      <c r="AE24" s="169"/>
      <c r="AF24" s="169"/>
      <c r="AG24" s="169"/>
      <c r="AH24" s="169"/>
      <c r="AI24" s="169"/>
      <c r="AJ24" s="169"/>
    </row>
    <row r="25" spans="1:36" ht="22.5" customHeight="1">
      <c r="A25" s="169"/>
      <c r="B25" s="104" t="s">
        <v>186</v>
      </c>
      <c r="C25" s="104"/>
      <c r="Q25" s="169"/>
      <c r="R25" s="169"/>
      <c r="S25" s="169"/>
      <c r="T25" s="169"/>
      <c r="U25" s="169"/>
      <c r="V25" s="169"/>
      <c r="W25" s="169"/>
      <c r="X25" s="169"/>
      <c r="Y25" s="169"/>
      <c r="Z25" s="169"/>
      <c r="AA25" s="169"/>
      <c r="AB25" s="169"/>
      <c r="AC25" s="169"/>
      <c r="AD25" s="169"/>
      <c r="AE25" s="169"/>
      <c r="AF25" s="169"/>
      <c r="AG25" s="169"/>
      <c r="AH25" s="169"/>
      <c r="AI25" s="169"/>
      <c r="AJ25" s="169"/>
    </row>
    <row r="26" spans="1:36" ht="22.5" customHeight="1">
      <c r="A26" s="169"/>
      <c r="B26" s="104" t="s">
        <v>185</v>
      </c>
      <c r="C26" s="104"/>
      <c r="Q26" s="169"/>
      <c r="R26" s="169"/>
      <c r="S26" s="169"/>
      <c r="T26" s="169"/>
      <c r="U26" s="169"/>
      <c r="V26" s="169"/>
      <c r="W26" s="169"/>
      <c r="X26" s="169"/>
      <c r="Y26" s="169"/>
      <c r="Z26" s="169"/>
      <c r="AA26" s="169"/>
      <c r="AB26" s="169"/>
      <c r="AC26" s="169"/>
      <c r="AD26" s="169"/>
      <c r="AE26" s="169"/>
      <c r="AF26" s="169"/>
      <c r="AG26" s="169"/>
      <c r="AH26" s="169"/>
      <c r="AI26" s="169"/>
      <c r="AJ26" s="169"/>
    </row>
    <row r="27" spans="1:36" ht="22.5" customHeight="1">
      <c r="A27" s="169"/>
      <c r="B27" s="104" t="s">
        <v>184</v>
      </c>
      <c r="C27" s="104"/>
      <c r="Q27" s="169"/>
      <c r="R27" s="169"/>
      <c r="S27" s="169"/>
      <c r="T27" s="169"/>
      <c r="U27" s="169"/>
      <c r="V27" s="169"/>
      <c r="W27" s="169"/>
      <c r="X27" s="169"/>
      <c r="Y27" s="169"/>
      <c r="Z27" s="169"/>
      <c r="AA27" s="169"/>
      <c r="AB27" s="169"/>
      <c r="AC27" s="169"/>
      <c r="AD27" s="169"/>
      <c r="AE27" s="169"/>
      <c r="AF27" s="169"/>
      <c r="AG27" s="169"/>
      <c r="AH27" s="169"/>
      <c r="AI27" s="169"/>
      <c r="AJ27" s="169"/>
    </row>
    <row r="28" spans="1:36" ht="22.5" customHeight="1">
      <c r="A28" s="169"/>
      <c r="B28" s="104" t="s">
        <v>183</v>
      </c>
      <c r="C28" s="104"/>
      <c r="Q28" s="169"/>
      <c r="R28" s="169"/>
      <c r="S28" s="169"/>
      <c r="T28" s="169"/>
      <c r="U28" s="169"/>
      <c r="V28" s="169"/>
      <c r="W28" s="169"/>
      <c r="X28" s="169"/>
      <c r="Y28" s="169"/>
      <c r="Z28" s="169"/>
      <c r="AA28" s="169"/>
      <c r="AB28" s="169"/>
      <c r="AC28" s="169"/>
      <c r="AD28" s="169"/>
      <c r="AE28" s="169"/>
      <c r="AF28" s="169"/>
      <c r="AG28" s="169"/>
      <c r="AH28" s="169"/>
      <c r="AI28" s="169"/>
      <c r="AJ28" s="169"/>
    </row>
    <row r="29" spans="1:37" ht="13.5">
      <c r="A29" s="169"/>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row>
    <row r="30" spans="1:37" ht="13.5">
      <c r="A30" s="169"/>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row>
    <row r="31" spans="1:37" ht="13.5">
      <c r="A31" s="169"/>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row>
    <row r="32" spans="1:37" ht="13.5">
      <c r="A32" s="169"/>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row>
    <row r="33" spans="1:37" ht="13.5">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row>
    <row r="34" spans="1:37" ht="13.5">
      <c r="A34" s="169"/>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row>
    <row r="35" spans="1:37" ht="13.5">
      <c r="A35" s="169"/>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row>
    <row r="36" spans="1:37" ht="13.5">
      <c r="A36" s="169"/>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row>
    <row r="37" spans="1:37" ht="13.5">
      <c r="A37" s="169"/>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row>
    <row r="38" spans="1:37" ht="13.5">
      <c r="A38" s="169"/>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row>
    <row r="39" spans="1:37" ht="13.5">
      <c r="A39" s="169"/>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row>
    <row r="40" spans="1:37" ht="13.5">
      <c r="A40" s="169"/>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row>
    <row r="41" spans="1:37" ht="13.5">
      <c r="A41" s="169"/>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row>
    <row r="42" spans="1:37" ht="13.5">
      <c r="A42" s="169"/>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row>
    <row r="43" spans="1:37" ht="13.5">
      <c r="A43" s="169"/>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row>
    <row r="44" spans="1:37" ht="13.5">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row>
    <row r="45" spans="1:37" ht="13.5">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row>
    <row r="46" spans="1:37" ht="13.5">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row>
    <row r="47" spans="1:37" ht="13.5">
      <c r="A47" s="169"/>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row>
    <row r="48" spans="1:37" ht="13.5">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row>
    <row r="49" spans="1:37" ht="13.5">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row>
    <row r="50" spans="1:37" ht="13.5">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row>
    <row r="51" spans="1:37" ht="13.5">
      <c r="A51" s="169"/>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row>
    <row r="52" spans="1:37" ht="13.5">
      <c r="A52" s="169"/>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row>
    <row r="53" spans="1:37" ht="13.5">
      <c r="A53" s="169"/>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row>
    <row r="54" spans="1:37" ht="13.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row>
    <row r="55" spans="1:37" ht="13.5">
      <c r="A55" s="169"/>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row>
    <row r="56" spans="1:37" ht="13.5">
      <c r="A56" s="169"/>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row>
    <row r="57" spans="1:37" ht="13.5">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row>
    <row r="58" spans="1:37" ht="13.5">
      <c r="A58" s="169"/>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row>
    <row r="59" spans="1:37" ht="13.5">
      <c r="A59" s="169"/>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row>
    <row r="60" spans="1:37" ht="13.5">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row>
    <row r="61" spans="1:37" ht="13.5">
      <c r="A61" s="169"/>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row>
    <row r="62" spans="1:37" ht="13.5">
      <c r="A62" s="169"/>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row>
    <row r="63" spans="1:37" ht="13.5">
      <c r="A63" s="169"/>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row>
    <row r="64" spans="1:37" ht="13.5">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row>
    <row r="65" spans="1:37" ht="13.5">
      <c r="A65" s="169"/>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row>
    <row r="66" spans="1:37" ht="13.5">
      <c r="A66" s="169"/>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row>
    <row r="67" spans="1:37" ht="13.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row>
    <row r="68" spans="1:37" ht="13.5">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row>
    <row r="69" spans="1:37" ht="13.5">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row>
    <row r="70" spans="1:37" ht="13.5">
      <c r="A70" s="169"/>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row>
    <row r="71" spans="1:37" ht="13.5">
      <c r="A71" s="169"/>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row>
    <row r="72" spans="1:37" ht="13.5">
      <c r="A72" s="169"/>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row>
    <row r="73" spans="1:37" ht="13.5">
      <c r="A73" s="169"/>
      <c r="B73" s="16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row>
    <row r="74" spans="1:37" ht="13.5">
      <c r="A74" s="169"/>
      <c r="B74" s="169"/>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row>
    <row r="75" spans="1:37" ht="13.5">
      <c r="A75" s="169"/>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row>
    <row r="76" spans="1:37" ht="13.5">
      <c r="A76" s="169"/>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row>
    <row r="77" spans="1:37" ht="13.5">
      <c r="A77" s="169"/>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row>
    <row r="78" spans="1:37" ht="13.5">
      <c r="A78" s="169"/>
      <c r="B78" s="16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row>
    <row r="79" spans="1:37" ht="13.5">
      <c r="A79" s="169"/>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row>
    <row r="80" spans="1:37" ht="13.5">
      <c r="A80" s="169"/>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row>
    <row r="81" spans="1:37" ht="13.5">
      <c r="A81" s="169"/>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row>
    <row r="82" spans="1:37" ht="13.5">
      <c r="A82" s="169"/>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row>
    <row r="83" spans="1:37" ht="13.5">
      <c r="A83" s="169"/>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row>
    <row r="84" spans="1:37" ht="13.5">
      <c r="A84" s="169"/>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row>
    <row r="85" spans="1:37" ht="13.5">
      <c r="A85" s="169"/>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row>
  </sheetData>
  <sheetProtection/>
  <mergeCells count="51">
    <mergeCell ref="B7:B8"/>
    <mergeCell ref="J7:J8"/>
    <mergeCell ref="C9:C10"/>
    <mergeCell ref="J9:J10"/>
    <mergeCell ref="E9:H9"/>
    <mergeCell ref="J11:J12"/>
    <mergeCell ref="B11:B12"/>
    <mergeCell ref="F20:I20"/>
    <mergeCell ref="C20:E20"/>
    <mergeCell ref="J20:K20"/>
    <mergeCell ref="C18:H18"/>
    <mergeCell ref="B9:B10"/>
    <mergeCell ref="K14:O14"/>
    <mergeCell ref="L20:P20"/>
    <mergeCell ref="D12:H12"/>
    <mergeCell ref="E13:H13"/>
    <mergeCell ref="B13:B14"/>
    <mergeCell ref="C2:P2"/>
    <mergeCell ref="C11:C12"/>
    <mergeCell ref="M3:P3"/>
    <mergeCell ref="N4:P4"/>
    <mergeCell ref="C3:L3"/>
    <mergeCell ref="C5:K5"/>
    <mergeCell ref="E7:H7"/>
    <mergeCell ref="D10:H10"/>
    <mergeCell ref="C7:C8"/>
    <mergeCell ref="I7:I8"/>
    <mergeCell ref="C13:C14"/>
    <mergeCell ref="E11:H11"/>
    <mergeCell ref="D14:H14"/>
    <mergeCell ref="L13:O13"/>
    <mergeCell ref="L9:O9"/>
    <mergeCell ref="K4:L4"/>
    <mergeCell ref="C4:J4"/>
    <mergeCell ref="L5:P5"/>
    <mergeCell ref="D8:H8"/>
    <mergeCell ref="D6:H6"/>
    <mergeCell ref="L7:O7"/>
    <mergeCell ref="K6:O6"/>
    <mergeCell ref="P7:P8"/>
    <mergeCell ref="K8:O8"/>
    <mergeCell ref="L11:O11"/>
    <mergeCell ref="P13:P14"/>
    <mergeCell ref="P11:P12"/>
    <mergeCell ref="I13:I14"/>
    <mergeCell ref="I11:I12"/>
    <mergeCell ref="I9:I10"/>
    <mergeCell ref="P9:P10"/>
    <mergeCell ref="J13:J14"/>
    <mergeCell ref="K12:O12"/>
    <mergeCell ref="K10:O10"/>
  </mergeCells>
  <dataValidations count="1">
    <dataValidation type="list" allowBlank="1" showInputMessage="1" showErrorMessage="1" sqref="N4:O4">
      <formula1>$A$2:$A$4</formula1>
    </dataValidation>
  </dataValidations>
  <printOptions/>
  <pageMargins left="0.46" right="0.41" top="0.7480314960629921" bottom="0.7480314960629921" header="0.31496062992125984" footer="0.31496062992125984"/>
  <pageSetup blackAndWhite="1" fitToHeight="1" fitToWidth="1" horizontalDpi="600" verticalDpi="600" orientation="portrait" paperSize="9" scale="92" r:id="rId1"/>
</worksheet>
</file>

<file path=xl/worksheets/sheet22.xml><?xml version="1.0" encoding="utf-8"?>
<worksheet xmlns="http://schemas.openxmlformats.org/spreadsheetml/2006/main" xmlns:r="http://schemas.openxmlformats.org/officeDocument/2006/relationships">
  <sheetPr codeName="Sheet6"/>
  <dimension ref="A1:B3"/>
  <sheetViews>
    <sheetView zoomScalePageLayoutView="0" workbookViewId="0" topLeftCell="A1">
      <selection activeCell="I24" sqref="I24"/>
    </sheetView>
  </sheetViews>
  <sheetFormatPr defaultColWidth="9.00390625" defaultRowHeight="13.5"/>
  <sheetData>
    <row r="1" spans="1:2" ht="13.5">
      <c r="A1" s="28">
        <v>15</v>
      </c>
      <c r="B1" s="28">
        <v>1</v>
      </c>
    </row>
    <row r="2" spans="1:2" ht="13.5">
      <c r="A2" s="28">
        <v>16</v>
      </c>
      <c r="B2" s="28">
        <v>2</v>
      </c>
    </row>
    <row r="3" spans="1:2" ht="13.5">
      <c r="A3" s="28">
        <v>17</v>
      </c>
      <c r="B3" s="28">
        <v>3</v>
      </c>
    </row>
  </sheetData>
  <sheetProtection/>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8">
    <pageSetUpPr fitToPage="1"/>
  </sheetPr>
  <dimension ref="A1:I31"/>
  <sheetViews>
    <sheetView showGridLines="0" view="pageBreakPreview" zoomScale="75" zoomScaleNormal="75" zoomScaleSheetLayoutView="75" zoomScalePageLayoutView="0" workbookViewId="0" topLeftCell="A1">
      <selection activeCell="N14" sqref="N14"/>
    </sheetView>
  </sheetViews>
  <sheetFormatPr defaultColWidth="9.00390625" defaultRowHeight="13.5"/>
  <cols>
    <col min="1" max="1" width="4.25390625" style="308" customWidth="1"/>
    <col min="2" max="2" width="15.125" style="308" customWidth="1"/>
    <col min="3" max="3" width="2.00390625" style="308" customWidth="1"/>
    <col min="4" max="4" width="11.50390625" style="308" customWidth="1"/>
    <col min="5" max="5" width="10.375" style="308" customWidth="1"/>
    <col min="6" max="6" width="10.125" style="308" customWidth="1"/>
    <col min="7" max="7" width="10.50390625" style="308" customWidth="1"/>
    <col min="8" max="8" width="10.25390625" style="308" customWidth="1"/>
    <col min="9" max="9" width="4.375" style="308" customWidth="1"/>
    <col min="10" max="16384" width="9.00390625" style="308" customWidth="1"/>
  </cols>
  <sheetData>
    <row r="1" spans="1:9" ht="13.5">
      <c r="A1" s="308" t="s">
        <v>251</v>
      </c>
      <c r="G1" s="520"/>
      <c r="H1" s="520"/>
      <c r="I1" s="520"/>
    </row>
    <row r="2" spans="7:9" ht="13.5">
      <c r="G2" s="520" t="s">
        <v>246</v>
      </c>
      <c r="H2" s="520"/>
      <c r="I2" s="520"/>
    </row>
    <row r="3" ht="8.25" customHeight="1"/>
    <row r="4" spans="1:4" ht="20.25" customHeight="1">
      <c r="A4" s="529" t="s">
        <v>252</v>
      </c>
      <c r="B4" s="529"/>
      <c r="C4" s="529"/>
      <c r="D4" s="529"/>
    </row>
    <row r="5" ht="23.25" customHeight="1"/>
    <row r="6" spans="2:8" ht="19.5" customHeight="1">
      <c r="B6" s="521" t="s">
        <v>245</v>
      </c>
      <c r="C6" s="521"/>
      <c r="D6" s="521"/>
      <c r="E6" s="521"/>
      <c r="F6" s="521"/>
      <c r="G6" s="521"/>
      <c r="H6" s="521"/>
    </row>
    <row r="7" spans="2:8" ht="19.5" customHeight="1">
      <c r="B7" s="521"/>
      <c r="C7" s="521"/>
      <c r="D7" s="521"/>
      <c r="E7" s="521"/>
      <c r="F7" s="521"/>
      <c r="G7" s="521"/>
      <c r="H7" s="521"/>
    </row>
    <row r="9" spans="1:9" ht="13.5">
      <c r="A9" s="530" t="s">
        <v>233</v>
      </c>
      <c r="B9" s="530"/>
      <c r="C9" s="530"/>
      <c r="D9" s="530"/>
      <c r="E9" s="530"/>
      <c r="F9" s="530"/>
      <c r="G9" s="530"/>
      <c r="H9" s="530"/>
      <c r="I9" s="530"/>
    </row>
    <row r="12" spans="5:9" ht="29.25" customHeight="1">
      <c r="E12" s="309"/>
      <c r="F12" s="522" t="s">
        <v>78</v>
      </c>
      <c r="G12" s="522"/>
      <c r="H12" s="522"/>
      <c r="I12" s="522"/>
    </row>
    <row r="14" spans="5:9" ht="29.25" customHeight="1">
      <c r="E14" s="317" t="s">
        <v>253</v>
      </c>
      <c r="F14" s="318"/>
      <c r="G14" s="318"/>
      <c r="H14" s="318"/>
      <c r="I14" s="319" t="s">
        <v>5</v>
      </c>
    </row>
    <row r="16" ht="14.25" thickBot="1"/>
    <row r="17" spans="1:9" ht="52.5" customHeight="1">
      <c r="A17" s="320" t="s">
        <v>244</v>
      </c>
      <c r="B17" s="321" t="s">
        <v>238</v>
      </c>
      <c r="C17" s="311"/>
      <c r="D17" s="523"/>
      <c r="E17" s="523"/>
      <c r="F17" s="523"/>
      <c r="G17" s="523"/>
      <c r="H17" s="523"/>
      <c r="I17" s="524"/>
    </row>
    <row r="18" spans="1:9" ht="52.5" customHeight="1">
      <c r="A18" s="322" t="s">
        <v>234</v>
      </c>
      <c r="B18" s="323" t="s">
        <v>239</v>
      </c>
      <c r="C18" s="312"/>
      <c r="D18" s="525" t="s">
        <v>254</v>
      </c>
      <c r="E18" s="526"/>
      <c r="F18" s="526"/>
      <c r="G18" s="526"/>
      <c r="H18" s="526"/>
      <c r="I18" s="527"/>
    </row>
    <row r="19" spans="1:9" ht="52.5" customHeight="1">
      <c r="A19" s="322" t="s">
        <v>235</v>
      </c>
      <c r="B19" s="323" t="s">
        <v>240</v>
      </c>
      <c r="C19" s="312"/>
      <c r="D19" s="516"/>
      <c r="E19" s="516"/>
      <c r="F19" s="516"/>
      <c r="G19" s="516"/>
      <c r="H19" s="516"/>
      <c r="I19" s="517"/>
    </row>
    <row r="20" spans="1:9" ht="52.5" customHeight="1">
      <c r="A20" s="322" t="s">
        <v>236</v>
      </c>
      <c r="B20" s="323" t="s">
        <v>241</v>
      </c>
      <c r="C20" s="312"/>
      <c r="D20" s="516"/>
      <c r="E20" s="516"/>
      <c r="F20" s="516"/>
      <c r="G20" s="516"/>
      <c r="H20" s="516"/>
      <c r="I20" s="517"/>
    </row>
    <row r="21" spans="1:9" ht="158.25" customHeight="1" thickBot="1">
      <c r="A21" s="324" t="s">
        <v>237</v>
      </c>
      <c r="B21" s="325" t="s">
        <v>242</v>
      </c>
      <c r="C21" s="313"/>
      <c r="D21" s="518"/>
      <c r="E21" s="518"/>
      <c r="F21" s="518"/>
      <c r="G21" s="518"/>
      <c r="H21" s="518"/>
      <c r="I21" s="519"/>
    </row>
    <row r="22" spans="2:8" ht="18.75" customHeight="1">
      <c r="B22" s="528" t="s">
        <v>243</v>
      </c>
      <c r="C22" s="528"/>
      <c r="D22" s="528"/>
      <c r="E22" s="528"/>
      <c r="F22" s="528"/>
      <c r="G22" s="528"/>
      <c r="H22" s="528"/>
    </row>
    <row r="26" spans="1:9" ht="13.5">
      <c r="A26" s="515" t="s">
        <v>250</v>
      </c>
      <c r="B26" s="515"/>
      <c r="C26" s="515"/>
      <c r="D26" s="515"/>
      <c r="E26" s="515"/>
      <c r="F26" s="515"/>
      <c r="G26" s="515"/>
      <c r="H26" s="515"/>
      <c r="I26" s="515"/>
    </row>
    <row r="29" ht="21">
      <c r="B29" s="314" t="s">
        <v>247</v>
      </c>
    </row>
    <row r="30" spans="2:5" ht="21">
      <c r="B30" s="314"/>
      <c r="E30" s="316" t="s">
        <v>249</v>
      </c>
    </row>
    <row r="31" spans="2:9" ht="21">
      <c r="B31" s="314" t="s">
        <v>248</v>
      </c>
      <c r="E31" s="310"/>
      <c r="F31" s="310"/>
      <c r="G31" s="310"/>
      <c r="H31" s="310"/>
      <c r="I31" s="315" t="s">
        <v>5</v>
      </c>
    </row>
  </sheetData>
  <sheetProtection/>
  <mergeCells count="13">
    <mergeCell ref="G2:I2"/>
    <mergeCell ref="A4:D4"/>
    <mergeCell ref="A9:I9"/>
    <mergeCell ref="A26:I26"/>
    <mergeCell ref="D19:I19"/>
    <mergeCell ref="D20:I20"/>
    <mergeCell ref="D21:I21"/>
    <mergeCell ref="G1:I1"/>
    <mergeCell ref="B6:H7"/>
    <mergeCell ref="F12:I12"/>
    <mergeCell ref="D17:I17"/>
    <mergeCell ref="D18:I18"/>
    <mergeCell ref="B22:H22"/>
  </mergeCells>
  <printOptions horizontalCentered="1" verticalCentered="1"/>
  <pageMargins left="0.5" right="0.49" top="0.54" bottom="0.52"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Y46"/>
  <sheetViews>
    <sheetView zoomScalePageLayoutView="0" workbookViewId="0" topLeftCell="A1">
      <selection activeCell="E11" sqref="E11"/>
    </sheetView>
  </sheetViews>
  <sheetFormatPr defaultColWidth="9.00390625" defaultRowHeight="13.5"/>
  <cols>
    <col min="1" max="1" width="10.00390625" style="0" bestFit="1" customWidth="1"/>
    <col min="2" max="2" width="7.125" style="0" bestFit="1" customWidth="1"/>
    <col min="3" max="3" width="7.00390625" style="0" customWidth="1"/>
    <col min="4" max="5" width="7.875" style="0" bestFit="1" customWidth="1"/>
    <col min="6" max="6" width="5.25390625" style="0" bestFit="1" customWidth="1"/>
    <col min="7" max="7" width="10.625" style="0" bestFit="1" customWidth="1"/>
    <col min="8" max="8" width="8.00390625" style="0" bestFit="1" customWidth="1"/>
    <col min="9" max="9" width="17.25390625" style="0" bestFit="1" customWidth="1"/>
    <col min="11" max="11" width="11.00390625" style="0" bestFit="1" customWidth="1"/>
    <col min="12" max="12" width="12.125" style="0" bestFit="1" customWidth="1"/>
    <col min="13" max="13" width="5.25390625" style="0" bestFit="1" customWidth="1"/>
    <col min="14" max="14" width="12.625" style="0" bestFit="1" customWidth="1"/>
    <col min="15" max="15" width="21.00390625" style="0" bestFit="1" customWidth="1"/>
    <col min="16" max="16" width="16.75390625" style="0" bestFit="1" customWidth="1"/>
    <col min="17" max="18" width="15.125" style="0" bestFit="1" customWidth="1"/>
    <col min="19" max="20" width="18.875" style="0" bestFit="1" customWidth="1"/>
    <col min="21" max="21" width="17.25390625" style="0" bestFit="1" customWidth="1"/>
    <col min="22" max="22" width="19.25390625" style="0" bestFit="1" customWidth="1"/>
    <col min="23" max="23" width="23.50390625" style="0" bestFit="1" customWidth="1"/>
    <col min="24" max="24" width="37.00390625" style="0" bestFit="1" customWidth="1"/>
    <col min="25" max="25" width="23.00390625" style="0" bestFit="1" customWidth="1"/>
  </cols>
  <sheetData>
    <row r="1" spans="1:25" ht="13.5">
      <c r="A1" t="s">
        <v>146</v>
      </c>
      <c r="B1" t="s">
        <v>147</v>
      </c>
      <c r="C1" t="s">
        <v>148</v>
      </c>
      <c r="D1" t="s">
        <v>149</v>
      </c>
      <c r="E1" t="s">
        <v>150</v>
      </c>
      <c r="F1" t="s">
        <v>151</v>
      </c>
      <c r="G1" t="s">
        <v>0</v>
      </c>
      <c r="H1" t="s">
        <v>152</v>
      </c>
      <c r="I1" t="s">
        <v>153</v>
      </c>
      <c r="J1" t="s">
        <v>154</v>
      </c>
      <c r="K1" t="s">
        <v>155</v>
      </c>
      <c r="L1" t="s">
        <v>156</v>
      </c>
      <c r="M1" t="s">
        <v>157</v>
      </c>
      <c r="N1" t="s">
        <v>158</v>
      </c>
      <c r="O1" t="s">
        <v>159</v>
      </c>
      <c r="P1" t="s">
        <v>160</v>
      </c>
      <c r="Q1" t="s">
        <v>161</v>
      </c>
      <c r="R1" t="s">
        <v>162</v>
      </c>
      <c r="S1" t="s">
        <v>163</v>
      </c>
      <c r="T1" t="s">
        <v>164</v>
      </c>
      <c r="U1" t="s">
        <v>165</v>
      </c>
      <c r="V1" t="s">
        <v>166</v>
      </c>
      <c r="W1" t="s">
        <v>167</v>
      </c>
      <c r="X1" t="s">
        <v>168</v>
      </c>
      <c r="Y1" t="s">
        <v>169</v>
      </c>
    </row>
    <row r="2" spans="1:23" ht="13.5">
      <c r="A2" s="1">
        <v>11111111</v>
      </c>
      <c r="B2" s="1" t="s">
        <v>202</v>
      </c>
      <c r="C2" s="1" t="s">
        <v>193</v>
      </c>
      <c r="D2" s="1" t="s">
        <v>259</v>
      </c>
      <c r="E2" s="1" t="s">
        <v>195</v>
      </c>
      <c r="F2" s="1" t="s">
        <v>170</v>
      </c>
      <c r="G2" s="127">
        <v>36345</v>
      </c>
      <c r="H2" s="1">
        <v>999999</v>
      </c>
      <c r="I2" s="1" t="s">
        <v>197</v>
      </c>
      <c r="J2" s="1" t="s">
        <v>171</v>
      </c>
      <c r="K2" s="127">
        <v>42137</v>
      </c>
      <c r="L2" s="127">
        <v>41636</v>
      </c>
      <c r="M2" s="1"/>
      <c r="N2" s="1"/>
      <c r="O2" s="1"/>
      <c r="P2" s="1"/>
      <c r="Q2" s="1"/>
      <c r="R2" s="1"/>
      <c r="S2" s="1" t="s">
        <v>175</v>
      </c>
      <c r="T2" s="1" t="s">
        <v>176</v>
      </c>
      <c r="U2" s="127">
        <v>41638</v>
      </c>
      <c r="V2" s="127">
        <v>43555</v>
      </c>
      <c r="W2" s="1"/>
    </row>
    <row r="3" spans="1:23" ht="13.5">
      <c r="A3" s="1">
        <v>22222222</v>
      </c>
      <c r="B3" s="1" t="s">
        <v>194</v>
      </c>
      <c r="C3" s="1" t="s">
        <v>199</v>
      </c>
      <c r="D3" s="1" t="s">
        <v>196</v>
      </c>
      <c r="E3" s="1" t="s">
        <v>203</v>
      </c>
      <c r="F3" s="1" t="s">
        <v>170</v>
      </c>
      <c r="G3" s="127">
        <v>36255</v>
      </c>
      <c r="H3" s="1">
        <v>999999</v>
      </c>
      <c r="I3" s="1" t="s">
        <v>197</v>
      </c>
      <c r="J3" s="1" t="s">
        <v>171</v>
      </c>
      <c r="K3" s="127">
        <v>42137</v>
      </c>
      <c r="L3" s="127">
        <v>42001</v>
      </c>
      <c r="M3" s="1"/>
      <c r="N3" s="1"/>
      <c r="O3" s="1"/>
      <c r="P3" s="1"/>
      <c r="Q3" s="1"/>
      <c r="R3" s="1"/>
      <c r="S3" s="1" t="s">
        <v>198</v>
      </c>
      <c r="T3" s="1" t="s">
        <v>176</v>
      </c>
      <c r="U3" s="127">
        <v>42003</v>
      </c>
      <c r="V3" s="127">
        <v>43921</v>
      </c>
      <c r="W3" s="1"/>
    </row>
    <row r="4" spans="1:23" ht="13.5">
      <c r="A4" s="1"/>
      <c r="B4" s="1"/>
      <c r="C4" s="1"/>
      <c r="D4" s="1"/>
      <c r="E4" s="1"/>
      <c r="F4" s="1"/>
      <c r="G4" s="127"/>
      <c r="H4" s="1"/>
      <c r="I4" s="1"/>
      <c r="J4" s="1"/>
      <c r="K4" s="127"/>
      <c r="L4" s="127"/>
      <c r="M4" s="1"/>
      <c r="N4" s="1"/>
      <c r="O4" s="1"/>
      <c r="P4" s="1"/>
      <c r="Q4" s="1"/>
      <c r="R4" s="1"/>
      <c r="S4" s="1"/>
      <c r="T4" s="1"/>
      <c r="U4" s="1"/>
      <c r="V4" s="1"/>
      <c r="W4" s="1"/>
    </row>
    <row r="5" spans="1:23" ht="13.5">
      <c r="A5" s="1"/>
      <c r="B5" s="1"/>
      <c r="C5" s="1"/>
      <c r="D5" s="1"/>
      <c r="E5" s="1"/>
      <c r="F5" s="1"/>
      <c r="G5" s="127"/>
      <c r="H5" s="1"/>
      <c r="I5" s="1"/>
      <c r="J5" s="1"/>
      <c r="K5" s="127"/>
      <c r="L5" s="127"/>
      <c r="M5" s="1"/>
      <c r="N5" s="1"/>
      <c r="O5" s="1"/>
      <c r="P5" s="1"/>
      <c r="Q5" s="1"/>
      <c r="R5" s="1"/>
      <c r="S5" s="1"/>
      <c r="T5" s="1"/>
      <c r="U5" s="127"/>
      <c r="V5" s="127"/>
      <c r="W5" s="1"/>
    </row>
    <row r="6" spans="1:23" ht="13.5">
      <c r="A6" s="1"/>
      <c r="B6" s="1"/>
      <c r="C6" s="1"/>
      <c r="D6" s="1"/>
      <c r="E6" s="1"/>
      <c r="F6" s="1"/>
      <c r="G6" s="127"/>
      <c r="H6" s="1"/>
      <c r="I6" s="1"/>
      <c r="J6" s="1"/>
      <c r="K6" s="127"/>
      <c r="L6" s="127"/>
      <c r="M6" s="1"/>
      <c r="N6" s="1"/>
      <c r="O6" s="1"/>
      <c r="P6" s="1"/>
      <c r="Q6" s="1"/>
      <c r="R6" s="1"/>
      <c r="S6" s="1"/>
      <c r="T6" s="1"/>
      <c r="U6" s="127"/>
      <c r="V6" s="127"/>
      <c r="W6" s="1"/>
    </row>
    <row r="7" spans="1:23" ht="13.5">
      <c r="A7" s="1"/>
      <c r="B7" s="1"/>
      <c r="C7" s="1"/>
      <c r="D7" s="1"/>
      <c r="E7" s="1"/>
      <c r="F7" s="1"/>
      <c r="G7" s="127"/>
      <c r="H7" s="1"/>
      <c r="I7" s="1"/>
      <c r="J7" s="1"/>
      <c r="K7" s="127"/>
      <c r="L7" s="127"/>
      <c r="M7" s="1"/>
      <c r="N7" s="1"/>
      <c r="O7" s="1"/>
      <c r="P7" s="1"/>
      <c r="Q7" s="1"/>
      <c r="R7" s="1"/>
      <c r="S7" s="1"/>
      <c r="T7" s="1"/>
      <c r="U7" s="127"/>
      <c r="V7" s="127"/>
      <c r="W7" s="1"/>
    </row>
    <row r="8" spans="1:23" ht="13.5">
      <c r="A8" s="1"/>
      <c r="B8" s="1"/>
      <c r="C8" s="1"/>
      <c r="D8" s="1"/>
      <c r="E8" s="1"/>
      <c r="F8" s="1"/>
      <c r="G8" s="127"/>
      <c r="H8" s="1"/>
      <c r="I8" s="1"/>
      <c r="J8" s="1"/>
      <c r="K8" s="127"/>
      <c r="L8" s="127"/>
      <c r="M8" s="1"/>
      <c r="N8" s="1"/>
      <c r="O8" s="1"/>
      <c r="P8" s="1"/>
      <c r="Q8" s="1"/>
      <c r="R8" s="1"/>
      <c r="S8" s="1"/>
      <c r="T8" s="1"/>
      <c r="U8" s="1"/>
      <c r="V8" s="1"/>
      <c r="W8" s="1"/>
    </row>
    <row r="9" spans="1:23" ht="13.5">
      <c r="A9" s="1"/>
      <c r="B9" s="1"/>
      <c r="C9" s="1"/>
      <c r="D9" s="1"/>
      <c r="E9" s="1"/>
      <c r="F9" s="1"/>
      <c r="G9" s="127"/>
      <c r="H9" s="1"/>
      <c r="I9" s="1"/>
      <c r="J9" s="1"/>
      <c r="K9" s="127"/>
      <c r="L9" s="127"/>
      <c r="M9" s="1"/>
      <c r="N9" s="1"/>
      <c r="O9" s="1"/>
      <c r="P9" s="1"/>
      <c r="Q9" s="1"/>
      <c r="R9" s="1"/>
      <c r="S9" s="1"/>
      <c r="T9" s="1"/>
      <c r="U9" s="1"/>
      <c r="V9" s="1"/>
      <c r="W9" s="1"/>
    </row>
    <row r="10" spans="1:23" ht="13.5">
      <c r="A10" s="1"/>
      <c r="B10" s="1"/>
      <c r="C10" s="1"/>
      <c r="D10" s="1"/>
      <c r="E10" s="1"/>
      <c r="F10" s="1"/>
      <c r="G10" s="127"/>
      <c r="H10" s="1"/>
      <c r="I10" s="1"/>
      <c r="J10" s="1"/>
      <c r="K10" s="127"/>
      <c r="L10" s="127"/>
      <c r="M10" s="1"/>
      <c r="N10" s="1"/>
      <c r="O10" s="1"/>
      <c r="P10" s="1"/>
      <c r="Q10" s="1"/>
      <c r="R10" s="127"/>
      <c r="S10" s="1"/>
      <c r="T10" s="1"/>
      <c r="U10" s="127"/>
      <c r="V10" s="127"/>
      <c r="W10" s="1"/>
    </row>
    <row r="11" spans="1:23" ht="13.5">
      <c r="A11" s="1"/>
      <c r="B11" s="1"/>
      <c r="C11" s="1"/>
      <c r="D11" s="1"/>
      <c r="E11" s="1"/>
      <c r="F11" s="1"/>
      <c r="G11" s="127"/>
      <c r="H11" s="1"/>
      <c r="I11" s="1"/>
      <c r="J11" s="1"/>
      <c r="K11" s="127"/>
      <c r="L11" s="127"/>
      <c r="M11" s="1"/>
      <c r="N11" s="1"/>
      <c r="O11" s="1"/>
      <c r="P11" s="1"/>
      <c r="Q11" s="1"/>
      <c r="R11" s="1"/>
      <c r="S11" s="1"/>
      <c r="T11" s="1"/>
      <c r="U11" s="1"/>
      <c r="V11" s="1"/>
      <c r="W11" s="1"/>
    </row>
    <row r="12" spans="1:23" ht="13.5">
      <c r="A12" s="1"/>
      <c r="B12" s="1"/>
      <c r="C12" s="1"/>
      <c r="D12" s="1"/>
      <c r="E12" s="1"/>
      <c r="F12" s="1"/>
      <c r="G12" s="127"/>
      <c r="H12" s="1"/>
      <c r="I12" s="1"/>
      <c r="J12" s="1"/>
      <c r="K12" s="127"/>
      <c r="L12" s="127"/>
      <c r="M12" s="1"/>
      <c r="N12" s="1"/>
      <c r="O12" s="1"/>
      <c r="P12" s="1"/>
      <c r="Q12" s="1"/>
      <c r="R12" s="1"/>
      <c r="S12" s="1"/>
      <c r="T12" s="1"/>
      <c r="U12" s="1"/>
      <c r="V12" s="1"/>
      <c r="W12" s="1"/>
    </row>
    <row r="13" spans="1:23" ht="13.5">
      <c r="A13" s="1"/>
      <c r="B13" s="1"/>
      <c r="C13" s="1"/>
      <c r="D13" s="1"/>
      <c r="E13" s="1"/>
      <c r="F13" s="1"/>
      <c r="G13" s="127"/>
      <c r="H13" s="1"/>
      <c r="I13" s="1"/>
      <c r="J13" s="1"/>
      <c r="K13" s="127"/>
      <c r="L13" s="127"/>
      <c r="M13" s="1"/>
      <c r="N13" s="1"/>
      <c r="O13" s="1"/>
      <c r="P13" s="1"/>
      <c r="Q13" s="1"/>
      <c r="R13" s="1"/>
      <c r="S13" s="1"/>
      <c r="T13" s="1"/>
      <c r="U13" s="1"/>
      <c r="V13" s="1"/>
      <c r="W13" s="1"/>
    </row>
    <row r="14" spans="1:23" ht="13.5">
      <c r="A14" s="1"/>
      <c r="B14" s="1"/>
      <c r="C14" s="1"/>
      <c r="D14" s="1"/>
      <c r="E14" s="1"/>
      <c r="F14" s="1"/>
      <c r="G14" s="127"/>
      <c r="H14" s="1"/>
      <c r="I14" s="1"/>
      <c r="J14" s="1"/>
      <c r="K14" s="127"/>
      <c r="L14" s="127"/>
      <c r="M14" s="1"/>
      <c r="N14" s="1"/>
      <c r="O14" s="1"/>
      <c r="P14" s="1"/>
      <c r="Q14" s="1"/>
      <c r="R14" s="1"/>
      <c r="S14" s="1"/>
      <c r="T14" s="1"/>
      <c r="U14" s="127"/>
      <c r="V14" s="127"/>
      <c r="W14" s="1"/>
    </row>
    <row r="15" spans="1:23" ht="13.5">
      <c r="A15" s="1"/>
      <c r="B15" s="1"/>
      <c r="C15" s="1"/>
      <c r="D15" s="1"/>
      <c r="E15" s="1"/>
      <c r="F15" s="1"/>
      <c r="G15" s="127"/>
      <c r="H15" s="1"/>
      <c r="I15" s="1"/>
      <c r="J15" s="1"/>
      <c r="K15" s="127"/>
      <c r="L15" s="127"/>
      <c r="M15" s="1"/>
      <c r="N15" s="1"/>
      <c r="O15" s="1"/>
      <c r="P15" s="1"/>
      <c r="Q15" s="1"/>
      <c r="R15" s="1"/>
      <c r="S15" s="1"/>
      <c r="T15" s="1"/>
      <c r="U15" s="127"/>
      <c r="V15" s="127"/>
      <c r="W15" s="1"/>
    </row>
    <row r="16" spans="1:23" ht="13.5">
      <c r="A16" s="1"/>
      <c r="B16" s="1"/>
      <c r="C16" s="1"/>
      <c r="D16" s="1"/>
      <c r="E16" s="1"/>
      <c r="F16" s="1"/>
      <c r="G16" s="127"/>
      <c r="H16" s="1"/>
      <c r="I16" s="1"/>
      <c r="J16" s="1"/>
      <c r="K16" s="127"/>
      <c r="L16" s="127"/>
      <c r="M16" s="1"/>
      <c r="N16" s="1"/>
      <c r="O16" s="1"/>
      <c r="P16" s="1"/>
      <c r="Q16" s="1"/>
      <c r="R16" s="1"/>
      <c r="S16" s="1"/>
      <c r="T16" s="1"/>
      <c r="U16" s="1"/>
      <c r="V16" s="1"/>
      <c r="W16" s="1"/>
    </row>
    <row r="17" spans="1:23" ht="13.5">
      <c r="A17" s="1"/>
      <c r="B17" s="1"/>
      <c r="C17" s="1"/>
      <c r="D17" s="1"/>
      <c r="E17" s="1"/>
      <c r="F17" s="1"/>
      <c r="G17" s="127"/>
      <c r="H17" s="1"/>
      <c r="I17" s="1"/>
      <c r="J17" s="1"/>
      <c r="K17" s="127"/>
      <c r="L17" s="127"/>
      <c r="M17" s="1"/>
      <c r="N17" s="1"/>
      <c r="O17" s="1"/>
      <c r="P17" s="1"/>
      <c r="Q17" s="1"/>
      <c r="R17" s="1"/>
      <c r="S17" s="1"/>
      <c r="T17" s="1"/>
      <c r="U17" s="127"/>
      <c r="V17" s="127"/>
      <c r="W17" s="1"/>
    </row>
    <row r="18" spans="1:23" ht="13.5">
      <c r="A18" s="1"/>
      <c r="B18" s="1"/>
      <c r="C18" s="1"/>
      <c r="D18" s="1"/>
      <c r="E18" s="1"/>
      <c r="F18" s="1"/>
      <c r="G18" s="127"/>
      <c r="H18" s="1"/>
      <c r="I18" s="1"/>
      <c r="J18" s="1"/>
      <c r="K18" s="127"/>
      <c r="L18" s="127"/>
      <c r="M18" s="1"/>
      <c r="N18" s="1"/>
      <c r="O18" s="1"/>
      <c r="P18" s="1"/>
      <c r="Q18" s="1"/>
      <c r="R18" s="1"/>
      <c r="S18" s="1"/>
      <c r="T18" s="1"/>
      <c r="U18" s="1"/>
      <c r="V18" s="1"/>
      <c r="W18" s="1"/>
    </row>
    <row r="19" spans="1:23" ht="13.5">
      <c r="A19" s="1"/>
      <c r="B19" s="1"/>
      <c r="C19" s="1"/>
      <c r="D19" s="1"/>
      <c r="E19" s="1"/>
      <c r="F19" s="1"/>
      <c r="G19" s="127"/>
      <c r="H19" s="1"/>
      <c r="I19" s="1"/>
      <c r="J19" s="1"/>
      <c r="K19" s="127"/>
      <c r="L19" s="127"/>
      <c r="M19" s="1"/>
      <c r="N19" s="1"/>
      <c r="O19" s="1"/>
      <c r="P19" s="1"/>
      <c r="Q19" s="1"/>
      <c r="R19" s="1"/>
      <c r="S19" s="1"/>
      <c r="T19" s="1"/>
      <c r="U19" s="127"/>
      <c r="V19" s="127"/>
      <c r="W19" s="1"/>
    </row>
    <row r="20" spans="1:23" ht="13.5">
      <c r="A20" s="1"/>
      <c r="B20" s="1"/>
      <c r="C20" s="1"/>
      <c r="D20" s="1"/>
      <c r="E20" s="1"/>
      <c r="F20" s="1"/>
      <c r="G20" s="127"/>
      <c r="H20" s="1"/>
      <c r="I20" s="1"/>
      <c r="J20" s="1"/>
      <c r="K20" s="127"/>
      <c r="L20" s="127"/>
      <c r="M20" s="1"/>
      <c r="N20" s="1"/>
      <c r="O20" s="1"/>
      <c r="P20" s="1"/>
      <c r="Q20" s="1"/>
      <c r="R20" s="1"/>
      <c r="S20" s="1"/>
      <c r="T20" s="1"/>
      <c r="U20" s="127"/>
      <c r="V20" s="127"/>
      <c r="W20" s="1"/>
    </row>
    <row r="21" spans="1:23" ht="13.5">
      <c r="A21" s="1"/>
      <c r="B21" s="1"/>
      <c r="C21" s="1"/>
      <c r="D21" s="1"/>
      <c r="E21" s="1"/>
      <c r="F21" s="1"/>
      <c r="G21" s="127"/>
      <c r="H21" s="1"/>
      <c r="I21" s="1"/>
      <c r="J21" s="1"/>
      <c r="K21" s="127"/>
      <c r="L21" s="127"/>
      <c r="M21" s="1"/>
      <c r="N21" s="1"/>
      <c r="O21" s="1"/>
      <c r="P21" s="1"/>
      <c r="Q21" s="1"/>
      <c r="R21" s="1"/>
      <c r="S21" s="1"/>
      <c r="T21" s="1"/>
      <c r="U21" s="127"/>
      <c r="V21" s="127"/>
      <c r="W21" s="1"/>
    </row>
    <row r="22" spans="1:23" ht="13.5">
      <c r="A22" s="1"/>
      <c r="B22" s="1"/>
      <c r="C22" s="1"/>
      <c r="D22" s="1"/>
      <c r="E22" s="1"/>
      <c r="F22" s="1"/>
      <c r="G22" s="127"/>
      <c r="H22" s="1"/>
      <c r="I22" s="1"/>
      <c r="J22" s="1"/>
      <c r="K22" s="127"/>
      <c r="L22" s="127"/>
      <c r="M22" s="1"/>
      <c r="N22" s="1"/>
      <c r="O22" s="1"/>
      <c r="P22" s="1"/>
      <c r="Q22" s="1"/>
      <c r="R22" s="1"/>
      <c r="S22" s="1"/>
      <c r="T22" s="1"/>
      <c r="U22" s="127"/>
      <c r="V22" s="127"/>
      <c r="W22" s="1"/>
    </row>
    <row r="23" spans="1:23" ht="13.5">
      <c r="A23" s="1"/>
      <c r="B23" s="1"/>
      <c r="C23" s="1"/>
      <c r="D23" s="1"/>
      <c r="E23" s="1"/>
      <c r="F23" s="1"/>
      <c r="G23" s="127"/>
      <c r="H23" s="1"/>
      <c r="I23" s="1"/>
      <c r="J23" s="1"/>
      <c r="K23" s="127"/>
      <c r="L23" s="127"/>
      <c r="M23" s="1"/>
      <c r="N23" s="1"/>
      <c r="O23" s="1"/>
      <c r="P23" s="1"/>
      <c r="Q23" s="1"/>
      <c r="R23" s="1"/>
      <c r="S23" s="1"/>
      <c r="T23" s="1"/>
      <c r="U23" s="127"/>
      <c r="V23" s="127"/>
      <c r="W23" s="1"/>
    </row>
    <row r="24" spans="1:23" ht="13.5">
      <c r="A24" s="1"/>
      <c r="B24" s="1"/>
      <c r="C24" s="1"/>
      <c r="D24" s="1"/>
      <c r="E24" s="1"/>
      <c r="F24" s="1"/>
      <c r="G24" s="127"/>
      <c r="H24" s="1"/>
      <c r="I24" s="1"/>
      <c r="J24" s="1"/>
      <c r="K24" s="127"/>
      <c r="L24" s="127"/>
      <c r="M24" s="1"/>
      <c r="N24" s="1"/>
      <c r="O24" s="1"/>
      <c r="P24" s="1"/>
      <c r="Q24" s="1"/>
      <c r="R24" s="1"/>
      <c r="S24" s="1"/>
      <c r="T24" s="1"/>
      <c r="U24" s="1"/>
      <c r="V24" s="1"/>
      <c r="W24" s="1"/>
    </row>
    <row r="25" spans="1:23" ht="13.5">
      <c r="A25" s="1"/>
      <c r="B25" s="1"/>
      <c r="C25" s="1"/>
      <c r="D25" s="1"/>
      <c r="E25" s="1"/>
      <c r="F25" s="1"/>
      <c r="G25" s="127"/>
      <c r="H25" s="1"/>
      <c r="I25" s="1"/>
      <c r="J25" s="1"/>
      <c r="K25" s="127"/>
      <c r="L25" s="127"/>
      <c r="M25" s="1"/>
      <c r="N25" s="1"/>
      <c r="O25" s="1"/>
      <c r="P25" s="1"/>
      <c r="Q25" s="1"/>
      <c r="R25" s="1"/>
      <c r="S25" s="1"/>
      <c r="T25" s="1"/>
      <c r="U25" s="127"/>
      <c r="V25" s="127"/>
      <c r="W25" s="1"/>
    </row>
    <row r="26" spans="1:23" ht="13.5">
      <c r="A26" s="1"/>
      <c r="B26" s="1"/>
      <c r="C26" s="1"/>
      <c r="D26" s="1"/>
      <c r="E26" s="1"/>
      <c r="F26" s="1"/>
      <c r="G26" s="127"/>
      <c r="H26" s="1"/>
      <c r="I26" s="1"/>
      <c r="J26" s="1"/>
      <c r="K26" s="127"/>
      <c r="L26" s="127"/>
      <c r="M26" s="1"/>
      <c r="N26" s="1"/>
      <c r="O26" s="1"/>
      <c r="P26" s="1"/>
      <c r="Q26" s="1"/>
      <c r="R26" s="1"/>
      <c r="S26" s="1"/>
      <c r="T26" s="1"/>
      <c r="U26" s="127"/>
      <c r="V26" s="127"/>
      <c r="W26" s="1"/>
    </row>
    <row r="27" spans="1:23" ht="13.5">
      <c r="A27" s="1"/>
      <c r="B27" s="1"/>
      <c r="C27" s="1"/>
      <c r="D27" s="1"/>
      <c r="E27" s="1"/>
      <c r="F27" s="1"/>
      <c r="G27" s="127"/>
      <c r="H27" s="1"/>
      <c r="I27" s="1"/>
      <c r="J27" s="1"/>
      <c r="K27" s="127"/>
      <c r="L27" s="127"/>
      <c r="M27" s="1"/>
      <c r="N27" s="1"/>
      <c r="O27" s="1"/>
      <c r="P27" s="1"/>
      <c r="Q27" s="1"/>
      <c r="R27" s="1"/>
      <c r="S27" s="1"/>
      <c r="T27" s="1"/>
      <c r="U27" s="1"/>
      <c r="V27" s="1"/>
      <c r="W27" s="1"/>
    </row>
    <row r="28" spans="1:23" ht="13.5">
      <c r="A28" s="1"/>
      <c r="B28" s="1"/>
      <c r="C28" s="1"/>
      <c r="D28" s="1"/>
      <c r="E28" s="1"/>
      <c r="F28" s="1"/>
      <c r="G28" s="127"/>
      <c r="H28" s="1"/>
      <c r="I28" s="1"/>
      <c r="J28" s="1"/>
      <c r="K28" s="127"/>
      <c r="L28" s="127"/>
      <c r="M28" s="1"/>
      <c r="N28" s="1"/>
      <c r="O28" s="1"/>
      <c r="P28" s="1"/>
      <c r="Q28" s="1"/>
      <c r="R28" s="1"/>
      <c r="S28" s="1"/>
      <c r="T28" s="1"/>
      <c r="U28" s="127"/>
      <c r="V28" s="127"/>
      <c r="W28" s="1"/>
    </row>
    <row r="29" spans="1:23" ht="13.5">
      <c r="A29" s="1"/>
      <c r="B29" s="1"/>
      <c r="C29" s="1"/>
      <c r="D29" s="1"/>
      <c r="E29" s="1"/>
      <c r="F29" s="1"/>
      <c r="G29" s="127"/>
      <c r="H29" s="1"/>
      <c r="I29" s="1"/>
      <c r="J29" s="1"/>
      <c r="K29" s="127"/>
      <c r="L29" s="127"/>
      <c r="M29" s="1"/>
      <c r="N29" s="1"/>
      <c r="O29" s="1"/>
      <c r="P29" s="1"/>
      <c r="Q29" s="1"/>
      <c r="R29" s="1"/>
      <c r="S29" s="1"/>
      <c r="T29" s="1"/>
      <c r="U29" s="127"/>
      <c r="V29" s="127"/>
      <c r="W29" s="1"/>
    </row>
    <row r="30" spans="1:23" ht="13.5">
      <c r="A30" s="1"/>
      <c r="B30" s="1"/>
      <c r="C30" s="1"/>
      <c r="D30" s="1"/>
      <c r="E30" s="1"/>
      <c r="F30" s="1"/>
      <c r="G30" s="127"/>
      <c r="H30" s="1"/>
      <c r="I30" s="1"/>
      <c r="J30" s="1"/>
      <c r="K30" s="127"/>
      <c r="L30" s="127"/>
      <c r="M30" s="1"/>
      <c r="N30" s="1"/>
      <c r="O30" s="1"/>
      <c r="P30" s="1"/>
      <c r="Q30" s="1"/>
      <c r="R30" s="1"/>
      <c r="S30" s="1"/>
      <c r="T30" s="1"/>
      <c r="U30" s="1"/>
      <c r="V30" s="1"/>
      <c r="W30" s="1"/>
    </row>
    <row r="31" spans="1:23" ht="13.5">
      <c r="A31" s="1"/>
      <c r="B31" s="1"/>
      <c r="C31" s="1"/>
      <c r="D31" s="1"/>
      <c r="E31" s="1"/>
      <c r="F31" s="1"/>
      <c r="G31" s="127"/>
      <c r="H31" s="1"/>
      <c r="I31" s="1"/>
      <c r="J31" s="1"/>
      <c r="K31" s="127"/>
      <c r="L31" s="127"/>
      <c r="M31" s="1"/>
      <c r="N31" s="1"/>
      <c r="O31" s="1"/>
      <c r="P31" s="1"/>
      <c r="Q31" s="1"/>
      <c r="R31" s="1"/>
      <c r="S31" s="1"/>
      <c r="T31" s="1"/>
      <c r="U31" s="1"/>
      <c r="V31" s="1"/>
      <c r="W31" s="1"/>
    </row>
    <row r="32" spans="1:23" ht="13.5">
      <c r="A32" s="1"/>
      <c r="B32" s="1"/>
      <c r="C32" s="1"/>
      <c r="D32" s="1"/>
      <c r="E32" s="1"/>
      <c r="F32" s="1"/>
      <c r="G32" s="127"/>
      <c r="H32" s="1"/>
      <c r="I32" s="1"/>
      <c r="J32" s="1"/>
      <c r="K32" s="127"/>
      <c r="L32" s="127"/>
      <c r="M32" s="1"/>
      <c r="N32" s="1"/>
      <c r="O32" s="1"/>
      <c r="P32" s="1"/>
      <c r="Q32" s="1"/>
      <c r="R32" s="1"/>
      <c r="S32" s="1"/>
      <c r="T32" s="1"/>
      <c r="U32" s="127"/>
      <c r="V32" s="127"/>
      <c r="W32" s="1"/>
    </row>
    <row r="33" spans="1:23" ht="13.5">
      <c r="A33" s="1"/>
      <c r="B33" s="1"/>
      <c r="C33" s="1"/>
      <c r="D33" s="1"/>
      <c r="E33" s="1"/>
      <c r="F33" s="1"/>
      <c r="G33" s="127"/>
      <c r="H33" s="1"/>
      <c r="I33" s="1"/>
      <c r="J33" s="1"/>
      <c r="K33" s="127"/>
      <c r="L33" s="127"/>
      <c r="M33" s="1"/>
      <c r="N33" s="1"/>
      <c r="O33" s="1"/>
      <c r="P33" s="1"/>
      <c r="Q33" s="1"/>
      <c r="R33" s="1"/>
      <c r="S33" s="1"/>
      <c r="T33" s="1"/>
      <c r="U33" s="127"/>
      <c r="V33" s="127"/>
      <c r="W33" s="1"/>
    </row>
    <row r="34" spans="1:23" ht="13.5">
      <c r="A34" s="1"/>
      <c r="B34" s="1"/>
      <c r="C34" s="1"/>
      <c r="D34" s="1"/>
      <c r="E34" s="1"/>
      <c r="F34" s="1"/>
      <c r="G34" s="127"/>
      <c r="H34" s="1"/>
      <c r="I34" s="1"/>
      <c r="J34" s="1"/>
      <c r="K34" s="127"/>
      <c r="L34" s="127"/>
      <c r="M34" s="1"/>
      <c r="N34" s="1"/>
      <c r="O34" s="1"/>
      <c r="P34" s="1"/>
      <c r="Q34" s="1"/>
      <c r="R34" s="1"/>
      <c r="S34" s="1"/>
      <c r="T34" s="1"/>
      <c r="U34" s="127"/>
      <c r="V34" s="127"/>
      <c r="W34" s="1"/>
    </row>
    <row r="35" spans="1:23" ht="13.5">
      <c r="A35" s="1"/>
      <c r="B35" s="1"/>
      <c r="C35" s="1"/>
      <c r="D35" s="1"/>
      <c r="E35" s="1"/>
      <c r="F35" s="1"/>
      <c r="G35" s="127"/>
      <c r="H35" s="1"/>
      <c r="I35" s="1"/>
      <c r="J35" s="1"/>
      <c r="K35" s="127"/>
      <c r="L35" s="127"/>
      <c r="M35" s="1"/>
      <c r="N35" s="1"/>
      <c r="O35" s="1"/>
      <c r="P35" s="1"/>
      <c r="Q35" s="1"/>
      <c r="R35" s="1"/>
      <c r="S35" s="1"/>
      <c r="T35" s="1"/>
      <c r="U35" s="127"/>
      <c r="V35" s="127"/>
      <c r="W35" s="1"/>
    </row>
    <row r="36" spans="1:23" ht="13.5">
      <c r="A36" s="1"/>
      <c r="B36" s="1"/>
      <c r="C36" s="1"/>
      <c r="D36" s="1"/>
      <c r="E36" s="1"/>
      <c r="F36" s="1"/>
      <c r="G36" s="127"/>
      <c r="H36" s="1"/>
      <c r="I36" s="1"/>
      <c r="J36" s="1"/>
      <c r="K36" s="127"/>
      <c r="L36" s="127"/>
      <c r="M36" s="1"/>
      <c r="N36" s="1"/>
      <c r="O36" s="1"/>
      <c r="P36" s="1"/>
      <c r="Q36" s="1"/>
      <c r="R36" s="1"/>
      <c r="S36" s="1"/>
      <c r="T36" s="1"/>
      <c r="U36" s="1"/>
      <c r="V36" s="1"/>
      <c r="W36" s="1"/>
    </row>
    <row r="37" spans="1:23" ht="13.5">
      <c r="A37" s="1"/>
      <c r="B37" s="1"/>
      <c r="C37" s="1"/>
      <c r="D37" s="1"/>
      <c r="E37" s="1"/>
      <c r="F37" s="1"/>
      <c r="G37" s="127"/>
      <c r="H37" s="1"/>
      <c r="I37" s="1"/>
      <c r="J37" s="1"/>
      <c r="K37" s="127"/>
      <c r="L37" s="127"/>
      <c r="M37" s="1"/>
      <c r="N37" s="1"/>
      <c r="O37" s="1"/>
      <c r="P37" s="1"/>
      <c r="Q37" s="1"/>
      <c r="R37" s="1"/>
      <c r="S37" s="1"/>
      <c r="T37" s="1"/>
      <c r="U37" s="1"/>
      <c r="V37" s="1"/>
      <c r="W37" s="1"/>
    </row>
    <row r="38" spans="1:23" ht="13.5">
      <c r="A38" s="1"/>
      <c r="B38" s="1"/>
      <c r="C38" s="1"/>
      <c r="D38" s="1"/>
      <c r="E38" s="1"/>
      <c r="F38" s="1"/>
      <c r="G38" s="127"/>
      <c r="H38" s="1"/>
      <c r="I38" s="1"/>
      <c r="J38" s="1"/>
      <c r="K38" s="127"/>
      <c r="L38" s="127"/>
      <c r="M38" s="1"/>
      <c r="N38" s="1"/>
      <c r="O38" s="1"/>
      <c r="P38" s="1"/>
      <c r="Q38" s="1"/>
      <c r="R38" s="1"/>
      <c r="S38" s="1"/>
      <c r="T38" s="1"/>
      <c r="U38" s="127"/>
      <c r="V38" s="127"/>
      <c r="W38" s="1"/>
    </row>
    <row r="39" spans="1:23" ht="13.5">
      <c r="A39" s="1"/>
      <c r="B39" s="1"/>
      <c r="C39" s="1"/>
      <c r="D39" s="1"/>
      <c r="E39" s="1"/>
      <c r="F39" s="1"/>
      <c r="G39" s="127"/>
      <c r="H39" s="1"/>
      <c r="I39" s="1"/>
      <c r="J39" s="1"/>
      <c r="K39" s="127"/>
      <c r="L39" s="127"/>
      <c r="M39" s="1"/>
      <c r="N39" s="1"/>
      <c r="O39" s="1"/>
      <c r="P39" s="1"/>
      <c r="Q39" s="1"/>
      <c r="R39" s="1"/>
      <c r="S39" s="1"/>
      <c r="T39" s="1"/>
      <c r="U39" s="1"/>
      <c r="V39" s="1"/>
      <c r="W39" s="1"/>
    </row>
    <row r="40" spans="1:23" ht="13.5">
      <c r="A40" s="1"/>
      <c r="B40" s="1"/>
      <c r="C40" s="1"/>
      <c r="D40" s="1"/>
      <c r="E40" s="1"/>
      <c r="F40" s="1"/>
      <c r="G40" s="127"/>
      <c r="H40" s="1"/>
      <c r="I40" s="1"/>
      <c r="J40" s="1"/>
      <c r="K40" s="127"/>
      <c r="L40" s="127"/>
      <c r="M40" s="1"/>
      <c r="N40" s="1"/>
      <c r="O40" s="1"/>
      <c r="P40" s="1"/>
      <c r="Q40" s="1"/>
      <c r="R40" s="1"/>
      <c r="S40" s="1"/>
      <c r="T40" s="1"/>
      <c r="U40" s="127"/>
      <c r="V40" s="127"/>
      <c r="W40" s="1"/>
    </row>
    <row r="41" spans="1:23" ht="13.5">
      <c r="A41" s="1"/>
      <c r="B41" s="1"/>
      <c r="C41" s="1"/>
      <c r="D41" s="1"/>
      <c r="E41" s="1"/>
      <c r="F41" s="1"/>
      <c r="G41" s="127"/>
      <c r="H41" s="1"/>
      <c r="I41" s="1"/>
      <c r="J41" s="1"/>
      <c r="K41" s="127"/>
      <c r="L41" s="127"/>
      <c r="M41" s="1"/>
      <c r="N41" s="1"/>
      <c r="O41" s="1"/>
      <c r="P41" s="1"/>
      <c r="Q41" s="1"/>
      <c r="R41" s="1"/>
      <c r="S41" s="1"/>
      <c r="T41" s="1"/>
      <c r="U41" s="1"/>
      <c r="V41" s="1"/>
      <c r="W41" s="1"/>
    </row>
    <row r="42" spans="1:23" ht="13.5">
      <c r="A42" s="1"/>
      <c r="B42" s="1"/>
      <c r="C42" s="1"/>
      <c r="D42" s="1"/>
      <c r="E42" s="1"/>
      <c r="F42" s="1"/>
      <c r="G42" s="127"/>
      <c r="H42" s="1"/>
      <c r="I42" s="1"/>
      <c r="J42" s="1"/>
      <c r="K42" s="127"/>
      <c r="L42" s="127"/>
      <c r="M42" s="1"/>
      <c r="N42" s="1"/>
      <c r="O42" s="1"/>
      <c r="P42" s="1"/>
      <c r="Q42" s="1"/>
      <c r="R42" s="1"/>
      <c r="S42" s="1"/>
      <c r="T42" s="1"/>
      <c r="U42" s="1"/>
      <c r="V42" s="1"/>
      <c r="W42" s="1"/>
    </row>
    <row r="43" spans="1:23" ht="13.5">
      <c r="A43" s="1"/>
      <c r="B43" s="1"/>
      <c r="C43" s="1"/>
      <c r="D43" s="1"/>
      <c r="E43" s="1"/>
      <c r="F43" s="1"/>
      <c r="G43" s="127"/>
      <c r="H43" s="1"/>
      <c r="I43" s="1"/>
      <c r="J43" s="1"/>
      <c r="K43" s="127"/>
      <c r="L43" s="127"/>
      <c r="M43" s="1"/>
      <c r="N43" s="1"/>
      <c r="O43" s="1"/>
      <c r="P43" s="1"/>
      <c r="Q43" s="1"/>
      <c r="R43" s="1"/>
      <c r="S43" s="1"/>
      <c r="T43" s="1"/>
      <c r="U43" s="1"/>
      <c r="V43" s="1"/>
      <c r="W43" s="1"/>
    </row>
    <row r="44" spans="1:23" ht="13.5">
      <c r="A44" s="1"/>
      <c r="B44" s="1"/>
      <c r="C44" s="1"/>
      <c r="D44" s="1"/>
      <c r="E44" s="1"/>
      <c r="F44" s="1"/>
      <c r="G44" s="127"/>
      <c r="H44" s="1"/>
      <c r="I44" s="1"/>
      <c r="J44" s="1"/>
      <c r="K44" s="127"/>
      <c r="L44" s="127"/>
      <c r="M44" s="1"/>
      <c r="N44" s="1"/>
      <c r="O44" s="1"/>
      <c r="P44" s="1"/>
      <c r="Q44" s="1"/>
      <c r="R44" s="1"/>
      <c r="S44" s="1"/>
      <c r="T44" s="1"/>
      <c r="U44" s="127"/>
      <c r="V44" s="127"/>
      <c r="W44" s="1"/>
    </row>
    <row r="45" spans="1:23" ht="13.5">
      <c r="A45" s="1"/>
      <c r="B45" s="1"/>
      <c r="C45" s="1"/>
      <c r="D45" s="1"/>
      <c r="E45" s="1"/>
      <c r="F45" s="1"/>
      <c r="G45" s="127"/>
      <c r="H45" s="1"/>
      <c r="I45" s="1"/>
      <c r="J45" s="1"/>
      <c r="K45" s="127"/>
      <c r="L45" s="127"/>
      <c r="M45" s="1"/>
      <c r="N45" s="1"/>
      <c r="O45" s="1"/>
      <c r="P45" s="1"/>
      <c r="Q45" s="1"/>
      <c r="R45" s="1"/>
      <c r="S45" s="1"/>
      <c r="T45" s="1"/>
      <c r="U45" s="127"/>
      <c r="V45" s="127"/>
      <c r="W45" s="1"/>
    </row>
    <row r="46" spans="1:23" ht="13.5">
      <c r="A46" s="1"/>
      <c r="B46" s="1"/>
      <c r="C46" s="1"/>
      <c r="D46" s="1"/>
      <c r="E46" s="1"/>
      <c r="F46" s="1"/>
      <c r="G46" s="127"/>
      <c r="H46" s="1"/>
      <c r="I46" s="1"/>
      <c r="J46" s="1"/>
      <c r="K46" s="127"/>
      <c r="L46" s="127"/>
      <c r="M46" s="1"/>
      <c r="N46" s="1"/>
      <c r="O46" s="1"/>
      <c r="P46" s="1"/>
      <c r="Q46" s="1"/>
      <c r="R46" s="1"/>
      <c r="S46" s="1"/>
      <c r="T46" s="1"/>
      <c r="U46" s="127"/>
      <c r="V46" s="127"/>
      <c r="W46" s="1"/>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2">
    <pageSetUpPr fitToPage="1"/>
  </sheetPr>
  <dimension ref="A1:AJ86"/>
  <sheetViews>
    <sheetView showGridLines="0" zoomScaleSheetLayoutView="100" zoomScalePageLayoutView="0" workbookViewId="0" topLeftCell="A4">
      <selection activeCell="O17" sqref="N17:O17"/>
    </sheetView>
  </sheetViews>
  <sheetFormatPr defaultColWidth="9.00390625" defaultRowHeight="13.5"/>
  <cols>
    <col min="1" max="1" width="1.00390625" style="351" customWidth="1"/>
    <col min="2" max="2" width="3.75390625" style="0" customWidth="1"/>
    <col min="3" max="3" width="4.00390625" style="0" customWidth="1"/>
    <col min="4" max="4" width="3.50390625" style="2" customWidth="1"/>
    <col min="5" max="5" width="10.625" style="2" customWidth="1"/>
    <col min="6" max="6" width="7.75390625" style="2" customWidth="1"/>
    <col min="7" max="7" width="7.75390625" style="0" customWidth="1"/>
    <col min="8" max="10" width="3.75390625" style="0" customWidth="1"/>
    <col min="11" max="11" width="3.875" style="0" customWidth="1"/>
    <col min="12" max="12" width="3.50390625" style="0" customWidth="1"/>
    <col min="13" max="13" width="6.625" style="0" customWidth="1"/>
    <col min="14" max="14" width="3.50390625" style="0" customWidth="1"/>
    <col min="15" max="15" width="9.25390625" style="0" customWidth="1"/>
    <col min="16" max="16" width="3.375" style="0" customWidth="1"/>
    <col min="17" max="17" width="5.625" style="0" customWidth="1"/>
    <col min="18" max="18" width="5.00390625" style="0" customWidth="1"/>
    <col min="19" max="19" width="7.125" style="0" customWidth="1"/>
    <col min="20" max="20" width="7.625" style="0" bestFit="1" customWidth="1"/>
    <col min="21" max="21" width="11.50390625" style="0" customWidth="1"/>
    <col min="22" max="22" width="11.25390625" style="0" customWidth="1"/>
    <col min="23" max="23" width="15.125" style="0" customWidth="1"/>
  </cols>
  <sheetData>
    <row r="1" spans="1:36" ht="5.25" customHeight="1" thickBot="1">
      <c r="A1" s="349"/>
      <c r="B1" s="49"/>
      <c r="C1" s="49"/>
      <c r="D1" s="50"/>
      <c r="E1" s="50"/>
      <c r="F1" s="50"/>
      <c r="G1" s="49"/>
      <c r="H1" s="49"/>
      <c r="I1" s="49"/>
      <c r="J1" s="49"/>
      <c r="K1" s="49"/>
      <c r="L1" s="49"/>
      <c r="M1" s="49"/>
      <c r="N1" s="49"/>
      <c r="O1" s="49"/>
      <c r="P1" s="49"/>
      <c r="Q1" s="49"/>
      <c r="R1" s="28"/>
      <c r="S1" s="28"/>
      <c r="T1" s="28"/>
      <c r="U1" s="28"/>
      <c r="V1" s="28"/>
      <c r="W1" s="28"/>
      <c r="X1" s="28"/>
      <c r="Y1" s="28"/>
      <c r="Z1" s="28"/>
      <c r="AA1" s="28"/>
      <c r="AB1" s="28"/>
      <c r="AC1" s="28"/>
      <c r="AD1" s="28"/>
      <c r="AE1" s="28"/>
      <c r="AF1" s="28"/>
      <c r="AG1" s="28"/>
      <c r="AH1" s="28"/>
      <c r="AI1" s="28"/>
      <c r="AJ1" s="28"/>
    </row>
    <row r="2" spans="1:35" ht="24" customHeight="1" thickBot="1">
      <c r="A2" s="349"/>
      <c r="B2" s="574" t="s">
        <v>308</v>
      </c>
      <c r="C2" s="575"/>
      <c r="D2" s="575"/>
      <c r="E2" s="576"/>
      <c r="F2" s="276"/>
      <c r="G2" s="276"/>
      <c r="H2" s="276"/>
      <c r="I2" s="276"/>
      <c r="J2" s="276"/>
      <c r="K2" s="276"/>
      <c r="M2" s="359"/>
      <c r="O2" s="569">
        <f ca="1">TODAY()</f>
        <v>43144</v>
      </c>
      <c r="P2" s="569"/>
      <c r="Q2" s="569"/>
      <c r="R2" s="32"/>
      <c r="S2" s="400" t="s">
        <v>306</v>
      </c>
      <c r="T2" s="28"/>
      <c r="U2" s="28"/>
      <c r="V2" s="28"/>
      <c r="W2" s="28"/>
      <c r="X2" s="28"/>
      <c r="Y2" s="28"/>
      <c r="Z2" s="28"/>
      <c r="AA2" s="28"/>
      <c r="AB2" s="28"/>
      <c r="AC2" s="28"/>
      <c r="AD2" s="28"/>
      <c r="AE2" s="28"/>
      <c r="AF2" s="28"/>
      <c r="AG2" s="28"/>
      <c r="AH2" s="28"/>
      <c r="AI2" s="28"/>
    </row>
    <row r="3" spans="1:35" ht="21.75" customHeight="1">
      <c r="A3" s="349" t="s">
        <v>116</v>
      </c>
      <c r="B3" s="276"/>
      <c r="C3" s="276"/>
      <c r="D3" s="276"/>
      <c r="E3" s="359" t="s">
        <v>278</v>
      </c>
      <c r="F3" s="276"/>
      <c r="G3" s="276"/>
      <c r="H3" s="276"/>
      <c r="I3" s="276"/>
      <c r="J3" s="276"/>
      <c r="K3" s="276"/>
      <c r="L3" s="395"/>
      <c r="M3" s="394"/>
      <c r="N3" s="394"/>
      <c r="O3" s="394"/>
      <c r="P3" s="394"/>
      <c r="R3" s="33"/>
      <c r="S3" s="400" t="s">
        <v>307</v>
      </c>
      <c r="T3" s="28"/>
      <c r="U3" s="28"/>
      <c r="V3" s="28"/>
      <c r="W3" s="28"/>
      <c r="X3" s="28"/>
      <c r="Y3" s="28"/>
      <c r="Z3" s="28"/>
      <c r="AA3" s="28"/>
      <c r="AB3" s="28"/>
      <c r="AC3" s="28"/>
      <c r="AD3" s="28"/>
      <c r="AE3" s="28"/>
      <c r="AF3" s="28"/>
      <c r="AG3" s="28"/>
      <c r="AH3" s="28"/>
      <c r="AI3" s="28"/>
    </row>
    <row r="4" spans="1:35" ht="24" customHeight="1">
      <c r="A4" s="349" t="s">
        <v>117</v>
      </c>
      <c r="B4" s="276"/>
      <c r="D4" s="394"/>
      <c r="E4" s="570"/>
      <c r="F4" s="570"/>
      <c r="G4" s="393" t="s">
        <v>14</v>
      </c>
      <c r="H4" s="570"/>
      <c r="I4" s="570"/>
      <c r="J4" s="570" t="s">
        <v>279</v>
      </c>
      <c r="K4" s="570"/>
      <c r="L4" s="276"/>
      <c r="M4" s="394"/>
      <c r="N4" s="394"/>
      <c r="O4" s="394"/>
      <c r="P4" s="394"/>
      <c r="R4" s="33"/>
      <c r="S4" s="33"/>
      <c r="T4" s="28"/>
      <c r="U4" s="28"/>
      <c r="V4" s="28"/>
      <c r="W4" s="28"/>
      <c r="X4" s="28"/>
      <c r="Y4" s="28"/>
      <c r="Z4" s="28"/>
      <c r="AA4" s="28"/>
      <c r="AB4" s="28"/>
      <c r="AC4" s="28"/>
      <c r="AD4" s="28"/>
      <c r="AE4" s="28"/>
      <c r="AF4" s="28"/>
      <c r="AG4" s="28"/>
      <c r="AH4" s="28"/>
      <c r="AI4" s="28"/>
    </row>
    <row r="5" spans="1:35" ht="15.75" customHeight="1">
      <c r="A5" s="349"/>
      <c r="B5" s="276"/>
      <c r="C5" s="276"/>
      <c r="D5" s="276"/>
      <c r="E5" s="276"/>
      <c r="F5" s="276"/>
      <c r="G5" s="276"/>
      <c r="H5" s="276"/>
      <c r="I5" s="276"/>
      <c r="J5" s="276"/>
      <c r="K5" s="276"/>
      <c r="L5" s="276"/>
      <c r="M5" s="276"/>
      <c r="N5" s="276"/>
      <c r="O5" s="276"/>
      <c r="P5" s="276"/>
      <c r="Q5" s="276"/>
      <c r="R5" s="34"/>
      <c r="S5" s="35"/>
      <c r="T5" s="36"/>
      <c r="U5" s="28"/>
      <c r="V5" s="28"/>
      <c r="W5" s="28"/>
      <c r="X5" s="28"/>
      <c r="Y5" s="28"/>
      <c r="Z5" s="28"/>
      <c r="AA5" s="28"/>
      <c r="AB5" s="28"/>
      <c r="AC5" s="28"/>
      <c r="AD5" s="28"/>
      <c r="AE5" s="28"/>
      <c r="AF5" s="28"/>
      <c r="AG5" s="28"/>
      <c r="AH5" s="28"/>
      <c r="AI5" s="28"/>
    </row>
    <row r="6" spans="1:36" ht="16.5" customHeight="1">
      <c r="A6" s="349" t="s">
        <v>21</v>
      </c>
      <c r="B6" s="83"/>
      <c r="C6" s="83"/>
      <c r="D6" s="5"/>
      <c r="E6" s="5"/>
      <c r="F6" s="5"/>
      <c r="G6" s="5"/>
      <c r="H6" s="5"/>
      <c r="I6" s="5"/>
      <c r="J6" s="4"/>
      <c r="K6" s="5"/>
      <c r="L6" s="5"/>
      <c r="M6" s="5"/>
      <c r="N6" s="5"/>
      <c r="O6" s="5"/>
      <c r="P6" s="5"/>
      <c r="Q6" s="5"/>
      <c r="R6" s="37"/>
      <c r="S6" s="37"/>
      <c r="T6" s="36"/>
      <c r="U6" s="28"/>
      <c r="V6" s="28"/>
      <c r="W6" s="28"/>
      <c r="X6" s="28"/>
      <c r="Y6" s="28"/>
      <c r="Z6" s="28"/>
      <c r="AA6" s="28"/>
      <c r="AB6" s="28"/>
      <c r="AC6" s="28"/>
      <c r="AD6" s="28"/>
      <c r="AE6" s="28"/>
      <c r="AF6" s="28"/>
      <c r="AG6" s="28"/>
      <c r="AH6" s="28"/>
      <c r="AI6" s="28"/>
      <c r="AJ6" s="28"/>
    </row>
    <row r="7" spans="1:36" ht="22.5" customHeight="1" thickBot="1">
      <c r="A7" s="349"/>
      <c r="B7" s="83"/>
      <c r="C7" s="83" t="s">
        <v>265</v>
      </c>
      <c r="D7" s="9"/>
      <c r="E7" s="9"/>
      <c r="F7" s="9"/>
      <c r="G7" s="343"/>
      <c r="H7" s="343"/>
      <c r="I7" s="11"/>
      <c r="J7" s="11"/>
      <c r="K7" s="4"/>
      <c r="L7" s="4"/>
      <c r="M7" s="4"/>
      <c r="N7" s="4"/>
      <c r="O7" s="336"/>
      <c r="P7" s="336"/>
      <c r="Q7" s="5"/>
      <c r="R7" s="37"/>
      <c r="S7" s="71"/>
      <c r="T7" s="36"/>
      <c r="U7" s="28"/>
      <c r="V7" s="28"/>
      <c r="W7" s="28"/>
      <c r="X7" s="28"/>
      <c r="Y7" s="28"/>
      <c r="Z7" s="28"/>
      <c r="AA7" s="28"/>
      <c r="AB7" s="28"/>
      <c r="AC7" s="28"/>
      <c r="AD7" s="28"/>
      <c r="AE7" s="28"/>
      <c r="AF7" s="28"/>
      <c r="AG7" s="28"/>
      <c r="AH7" s="28"/>
      <c r="AI7" s="28"/>
      <c r="AJ7" s="28"/>
    </row>
    <row r="8" spans="1:36" ht="22.5" customHeight="1" thickBot="1">
      <c r="A8" s="349"/>
      <c r="B8" s="341"/>
      <c r="C8" s="341"/>
      <c r="D8" s="341"/>
      <c r="E8" s="567" t="s">
        <v>299</v>
      </c>
      <c r="F8" s="568"/>
      <c r="G8" s="345"/>
      <c r="H8" s="345" t="s">
        <v>16</v>
      </c>
      <c r="I8" s="11"/>
      <c r="J8" s="11"/>
      <c r="K8" s="4"/>
      <c r="L8" s="4"/>
      <c r="M8" s="4"/>
      <c r="N8" s="4"/>
      <c r="P8" s="336"/>
      <c r="Q8" s="4"/>
      <c r="R8" s="37"/>
      <c r="S8" s="37"/>
      <c r="T8" s="36"/>
      <c r="U8" s="28"/>
      <c r="V8" s="28"/>
      <c r="W8" s="28"/>
      <c r="X8" s="28"/>
      <c r="Y8" s="28"/>
      <c r="Z8" s="28"/>
      <c r="AA8" s="28"/>
      <c r="AB8" s="28"/>
      <c r="AC8" s="28"/>
      <c r="AD8" s="28"/>
      <c r="AE8" s="28"/>
      <c r="AF8" s="28"/>
      <c r="AG8" s="28"/>
      <c r="AH8" s="28"/>
      <c r="AI8" s="28"/>
      <c r="AJ8" s="28"/>
    </row>
    <row r="9" spans="1:36" ht="22.5" customHeight="1" thickBot="1">
      <c r="A9" s="349" t="s">
        <v>47</v>
      </c>
      <c r="B9" s="342"/>
      <c r="C9" s="83"/>
      <c r="D9" s="9"/>
      <c r="E9" s="567" t="s">
        <v>300</v>
      </c>
      <c r="F9" s="568"/>
      <c r="G9" s="345"/>
      <c r="H9" s="345" t="s">
        <v>16</v>
      </c>
      <c r="I9" s="11"/>
      <c r="J9" s="11"/>
      <c r="K9" s="4"/>
      <c r="L9" s="4"/>
      <c r="M9" s="4"/>
      <c r="N9" s="4"/>
      <c r="O9" s="336"/>
      <c r="P9" s="336"/>
      <c r="Q9" s="6"/>
      <c r="R9" s="37"/>
      <c r="S9" s="37"/>
      <c r="T9" s="36"/>
      <c r="U9" s="28"/>
      <c r="V9" s="28"/>
      <c r="W9" s="28"/>
      <c r="X9" s="28"/>
      <c r="Y9" s="28"/>
      <c r="Z9" s="28"/>
      <c r="AA9" s="28"/>
      <c r="AB9" s="28"/>
      <c r="AC9" s="28"/>
      <c r="AD9" s="28"/>
      <c r="AE9" s="28"/>
      <c r="AF9" s="28"/>
      <c r="AG9" s="28"/>
      <c r="AH9" s="28"/>
      <c r="AI9" s="28"/>
      <c r="AJ9" s="28"/>
    </row>
    <row r="10" spans="1:36" ht="9.75" customHeight="1">
      <c r="A10" s="349" t="s">
        <v>48</v>
      </c>
      <c r="B10" s="276"/>
      <c r="C10" s="341"/>
      <c r="D10" s="341"/>
      <c r="E10" s="276"/>
      <c r="F10" s="276"/>
      <c r="G10" s="276"/>
      <c r="H10" s="276"/>
      <c r="I10" s="276"/>
      <c r="J10" s="276"/>
      <c r="K10" s="276"/>
      <c r="L10" s="276"/>
      <c r="M10" s="276"/>
      <c r="N10" s="276"/>
      <c r="O10" s="276"/>
      <c r="P10" s="276"/>
      <c r="R10" s="37"/>
      <c r="S10" s="37"/>
      <c r="T10" s="36"/>
      <c r="U10" s="28"/>
      <c r="V10" s="28"/>
      <c r="W10" s="28"/>
      <c r="X10" s="28"/>
      <c r="Y10" s="28"/>
      <c r="Z10" s="28"/>
      <c r="AA10" s="28"/>
      <c r="AB10" s="28"/>
      <c r="AC10" s="28"/>
      <c r="AD10" s="28"/>
      <c r="AE10" s="28"/>
      <c r="AF10" s="28"/>
      <c r="AG10" s="28"/>
      <c r="AH10" s="28"/>
      <c r="AI10" s="28"/>
      <c r="AJ10" s="28"/>
    </row>
    <row r="11" spans="1:36" ht="9.75" customHeight="1">
      <c r="A11" s="349" t="s">
        <v>49</v>
      </c>
      <c r="B11" s="276"/>
      <c r="C11" s="276"/>
      <c r="D11" s="276"/>
      <c r="E11" s="276"/>
      <c r="F11" s="276"/>
      <c r="G11" s="276"/>
      <c r="H11" s="276"/>
      <c r="I11" s="276"/>
      <c r="J11" s="276"/>
      <c r="K11" s="276"/>
      <c r="L11" s="276"/>
      <c r="M11" s="276"/>
      <c r="N11" s="276"/>
      <c r="O11" s="276"/>
      <c r="P11" s="276"/>
      <c r="R11" s="37"/>
      <c r="S11" s="37"/>
      <c r="T11" s="28"/>
      <c r="U11" s="28"/>
      <c r="V11" s="28"/>
      <c r="W11" s="28"/>
      <c r="X11" s="28"/>
      <c r="Y11" s="28"/>
      <c r="Z11" s="28"/>
      <c r="AA11" s="28"/>
      <c r="AB11" s="28"/>
      <c r="AC11" s="28"/>
      <c r="AD11" s="28"/>
      <c r="AE11" s="28"/>
      <c r="AF11" s="28"/>
      <c r="AG11" s="28"/>
      <c r="AH11" s="28"/>
      <c r="AI11" s="28"/>
      <c r="AJ11" s="28"/>
    </row>
    <row r="12" spans="1:36" ht="9.75" customHeight="1">
      <c r="A12" s="349" t="s">
        <v>50</v>
      </c>
      <c r="B12" s="276"/>
      <c r="C12" s="276"/>
      <c r="D12" s="276"/>
      <c r="E12" s="276"/>
      <c r="F12" s="276"/>
      <c r="G12" s="276"/>
      <c r="H12" s="276"/>
      <c r="I12" s="276"/>
      <c r="J12" s="276"/>
      <c r="K12" s="276"/>
      <c r="L12" s="276"/>
      <c r="M12" s="276"/>
      <c r="N12" s="276"/>
      <c r="O12" s="276"/>
      <c r="P12" s="276"/>
      <c r="Q12" s="276"/>
      <c r="R12" s="37"/>
      <c r="S12" s="37"/>
      <c r="T12" s="28"/>
      <c r="U12" s="28"/>
      <c r="V12" s="28"/>
      <c r="W12" s="28"/>
      <c r="X12" s="28"/>
      <c r="Y12" s="28"/>
      <c r="Z12" s="28"/>
      <c r="AA12" s="28"/>
      <c r="AB12" s="28"/>
      <c r="AC12" s="28"/>
      <c r="AD12" s="28"/>
      <c r="AE12" s="28"/>
      <c r="AF12" s="28"/>
      <c r="AG12" s="28"/>
      <c r="AH12" s="28"/>
      <c r="AI12" s="28"/>
      <c r="AJ12" s="28"/>
    </row>
    <row r="13" spans="1:36" ht="17.25" customHeight="1" thickBot="1">
      <c r="A13" s="349" t="s">
        <v>51</v>
      </c>
      <c r="B13" s="577" t="s">
        <v>296</v>
      </c>
      <c r="C13" s="577"/>
      <c r="D13" s="577"/>
      <c r="E13" s="577"/>
      <c r="F13" s="577"/>
      <c r="G13" s="577"/>
      <c r="H13" s="577"/>
      <c r="I13" s="577"/>
      <c r="J13" s="577"/>
      <c r="K13" s="577"/>
      <c r="L13" s="577"/>
      <c r="M13" s="577"/>
      <c r="N13" s="577"/>
      <c r="O13" s="577"/>
      <c r="P13" s="577"/>
      <c r="Q13" s="577"/>
      <c r="R13" s="37"/>
      <c r="S13" s="37"/>
      <c r="T13" s="28"/>
      <c r="U13" s="28"/>
      <c r="V13" s="28"/>
      <c r="W13" s="28"/>
      <c r="X13" s="28"/>
      <c r="Y13" s="28"/>
      <c r="Z13" s="28"/>
      <c r="AA13" s="28"/>
      <c r="AB13" s="28"/>
      <c r="AC13" s="28"/>
      <c r="AD13" s="28"/>
      <c r="AE13" s="28"/>
      <c r="AF13" s="28"/>
      <c r="AG13" s="28"/>
      <c r="AH13" s="28"/>
      <c r="AI13" s="28"/>
      <c r="AJ13" s="28"/>
    </row>
    <row r="14" spans="1:36" ht="26.25" customHeight="1" thickBot="1">
      <c r="A14" s="349" t="s">
        <v>52</v>
      </c>
      <c r="B14" s="578" t="s">
        <v>139</v>
      </c>
      <c r="C14" s="579"/>
      <c r="D14" s="580" t="s">
        <v>267</v>
      </c>
      <c r="E14" s="581"/>
      <c r="F14" s="581"/>
      <c r="G14" s="581"/>
      <c r="H14" s="581"/>
      <c r="I14" s="581"/>
      <c r="J14" s="581"/>
      <c r="K14" s="582"/>
      <c r="L14" s="130" t="s">
        <v>174</v>
      </c>
      <c r="M14" s="583">
        <v>2016</v>
      </c>
      <c r="N14" s="583"/>
      <c r="O14" s="120" t="s">
        <v>143</v>
      </c>
      <c r="P14" s="546"/>
      <c r="Q14" s="547"/>
      <c r="R14" s="37"/>
      <c r="S14" s="37"/>
      <c r="T14" s="28"/>
      <c r="U14" s="28"/>
      <c r="V14" s="28"/>
      <c r="W14" s="28"/>
      <c r="X14" s="28"/>
      <c r="Y14" s="28"/>
      <c r="Z14" s="28"/>
      <c r="AA14" s="28"/>
      <c r="AB14" s="28"/>
      <c r="AC14" s="28"/>
      <c r="AD14" s="28"/>
      <c r="AE14" s="28"/>
      <c r="AF14" s="28"/>
      <c r="AG14" s="28"/>
      <c r="AH14" s="28"/>
      <c r="AI14" s="28"/>
      <c r="AJ14" s="28"/>
    </row>
    <row r="15" spans="1:36" ht="26.25" customHeight="1" thickTop="1">
      <c r="A15" s="349"/>
      <c r="B15" s="548" t="s">
        <v>3</v>
      </c>
      <c r="C15" s="549"/>
      <c r="D15" s="552"/>
      <c r="E15" s="553"/>
      <c r="F15" s="553"/>
      <c r="G15" s="554"/>
      <c r="H15" s="558" t="s">
        <v>204</v>
      </c>
      <c r="I15" s="559"/>
      <c r="J15" s="559"/>
      <c r="K15" s="560"/>
      <c r="L15" s="558" t="s">
        <v>4</v>
      </c>
      <c r="M15" s="561"/>
      <c r="N15" s="562"/>
      <c r="O15" s="562"/>
      <c r="P15" s="562"/>
      <c r="Q15" s="16" t="s">
        <v>5</v>
      </c>
      <c r="R15" s="37"/>
      <c r="S15" s="37"/>
      <c r="T15" s="28"/>
      <c r="U15" s="28"/>
      <c r="V15" s="28"/>
      <c r="W15" s="28"/>
      <c r="X15" s="28"/>
      <c r="Y15" s="28"/>
      <c r="Z15" s="28"/>
      <c r="AA15" s="28"/>
      <c r="AB15" s="28"/>
      <c r="AC15" s="28"/>
      <c r="AD15" s="28"/>
      <c r="AE15" s="28"/>
      <c r="AF15" s="28"/>
      <c r="AG15" s="28"/>
      <c r="AH15" s="28"/>
      <c r="AI15" s="28"/>
      <c r="AJ15" s="28"/>
    </row>
    <row r="16" spans="1:36" ht="26.25" customHeight="1" thickBot="1">
      <c r="A16" s="349"/>
      <c r="B16" s="550"/>
      <c r="C16" s="551"/>
      <c r="D16" s="555"/>
      <c r="E16" s="556"/>
      <c r="F16" s="556"/>
      <c r="G16" s="557"/>
      <c r="H16" s="126" t="s">
        <v>18</v>
      </c>
      <c r="I16" s="12">
        <f>IF((COUNTIF(C18:C27,"○"))=0,"",COUNTIF(C18:C27,"○"))</f>
      </c>
      <c r="J16" s="126" t="s">
        <v>44</v>
      </c>
      <c r="K16" s="114">
        <f>COUNTA(E18:E27)</f>
        <v>1</v>
      </c>
      <c r="L16" s="563" t="s">
        <v>6</v>
      </c>
      <c r="M16" s="564"/>
      <c r="N16" s="565"/>
      <c r="O16" s="565"/>
      <c r="P16" s="565"/>
      <c r="Q16" s="566"/>
      <c r="R16" s="37"/>
      <c r="S16" s="37"/>
      <c r="T16" s="28"/>
      <c r="U16" s="28"/>
      <c r="V16" s="28"/>
      <c r="W16" s="28"/>
      <c r="X16" s="28"/>
      <c r="Y16" s="28"/>
      <c r="Z16" s="28"/>
      <c r="AA16" s="28"/>
      <c r="AB16" s="28"/>
      <c r="AC16" s="28"/>
      <c r="AD16" s="28"/>
      <c r="AE16" s="28"/>
      <c r="AF16" s="28"/>
      <c r="AG16" s="28"/>
      <c r="AH16" s="28"/>
      <c r="AI16" s="28"/>
      <c r="AJ16" s="28"/>
    </row>
    <row r="17" spans="1:36" ht="26.25" customHeight="1">
      <c r="A17" s="349"/>
      <c r="B17" s="533" t="s">
        <v>17</v>
      </c>
      <c r="C17" s="17" t="s">
        <v>18</v>
      </c>
      <c r="D17" s="15" t="s">
        <v>7</v>
      </c>
      <c r="E17" s="115" t="s">
        <v>142</v>
      </c>
      <c r="F17" s="26" t="s">
        <v>54</v>
      </c>
      <c r="G17" s="27" t="s">
        <v>55</v>
      </c>
      <c r="H17" s="571" t="s">
        <v>173</v>
      </c>
      <c r="I17" s="572"/>
      <c r="J17" s="573"/>
      <c r="K17" s="13" t="s">
        <v>9</v>
      </c>
      <c r="L17" s="119" t="s">
        <v>207</v>
      </c>
      <c r="M17" s="348" t="s">
        <v>214</v>
      </c>
      <c r="N17" s="119" t="s">
        <v>207</v>
      </c>
      <c r="O17" s="347" t="s">
        <v>309</v>
      </c>
      <c r="P17" s="119"/>
      <c r="Q17" s="347"/>
      <c r="R17" s="37"/>
      <c r="S17" s="37"/>
      <c r="T17" s="28"/>
      <c r="U17" s="28"/>
      <c r="V17" s="28"/>
      <c r="W17" s="28"/>
      <c r="X17" s="28"/>
      <c r="Y17" s="28"/>
      <c r="Z17" s="28"/>
      <c r="AA17" s="28"/>
      <c r="AB17" s="28"/>
      <c r="AC17" s="28"/>
      <c r="AD17" s="28"/>
      <c r="AE17" s="28"/>
      <c r="AF17" s="28"/>
      <c r="AG17" s="28"/>
      <c r="AH17" s="28"/>
      <c r="AI17" s="28"/>
      <c r="AJ17" s="28"/>
    </row>
    <row r="18" spans="1:36" ht="29.25" customHeight="1">
      <c r="A18" s="349"/>
      <c r="B18" s="534"/>
      <c r="C18" s="238"/>
      <c r="D18" s="240">
        <v>1</v>
      </c>
      <c r="E18" s="244">
        <v>11111111</v>
      </c>
      <c r="F18" s="245" t="str">
        <f>IF($E18="","",VLOOKUP($E18,'選手一覧'!$A$1:$L$100,2,FALSE))</f>
        <v>琵琶湖</v>
      </c>
      <c r="G18" s="246" t="str">
        <f>IF($E18="","",VLOOKUP($E18,'選手一覧'!$A$1:$L$100,3,FALSE))</f>
        <v>太郎</v>
      </c>
      <c r="H18" s="536">
        <f>IF($E18="","",VLOOKUP($E18,'選手一覧'!$A$1:$L$100,7,FALSE))</f>
        <v>36345</v>
      </c>
      <c r="I18" s="537" t="str">
        <f>IF($E18="","",VLOOKUP($E18,'選手一覧'!$A$1:$L$100,3,FALSE))</f>
        <v>太郎</v>
      </c>
      <c r="J18" s="538" t="str">
        <f>IF($E18="","",VLOOKUP($E18,'選手一覧'!$A$1:$L$100,3,FALSE))</f>
        <v>太郎</v>
      </c>
      <c r="K18" s="247">
        <f>IF(E18="","",VLOOKUP((DATEDIF(H18,DATE($M$14,4,1),"Y")),'年齢対応表'!$A$1:$B$3,2,FALSE))</f>
        <v>2</v>
      </c>
      <c r="L18" s="254"/>
      <c r="M18" s="256"/>
      <c r="N18" s="254"/>
      <c r="O18" s="256"/>
      <c r="P18" s="254"/>
      <c r="Q18" s="256"/>
      <c r="R18" s="37"/>
      <c r="S18" s="37"/>
      <c r="T18" s="28"/>
      <c r="U18" s="28"/>
      <c r="V18" s="28"/>
      <c r="W18" s="28"/>
      <c r="X18" s="28"/>
      <c r="Y18" s="28"/>
      <c r="Z18" s="28"/>
      <c r="AA18" s="28"/>
      <c r="AB18" s="28"/>
      <c r="AC18" s="28"/>
      <c r="AD18" s="28"/>
      <c r="AE18" s="28"/>
      <c r="AF18" s="28"/>
      <c r="AG18" s="28"/>
      <c r="AH18" s="28"/>
      <c r="AI18" s="28"/>
      <c r="AJ18" s="28"/>
    </row>
    <row r="19" spans="1:36" ht="29.25" customHeight="1">
      <c r="A19" s="349"/>
      <c r="B19" s="534"/>
      <c r="C19" s="332"/>
      <c r="D19" s="335">
        <v>2</v>
      </c>
      <c r="E19" s="248"/>
      <c r="F19" s="249">
        <f>IF($E19="","",VLOOKUP($E19,'選手一覧'!$A$1:$L$100,2,FALSE))</f>
      </c>
      <c r="G19" s="250">
        <f>IF($E19="","",VLOOKUP($E19,'選手一覧'!$A$1:$L$100,3,FALSE))</f>
      </c>
      <c r="H19" s="539">
        <f>IF($E19="","",VLOOKUP($E19,'選手一覧'!$A$1:$L$100,7,FALSE))</f>
      </c>
      <c r="I19" s="540">
        <f>IF($E19="","",VLOOKUP($E19,'選手一覧'!$A$1:$L$100,3,FALSE))</f>
      </c>
      <c r="J19" s="541">
        <f>IF($E19="","",VLOOKUP($E19,'選手一覧'!$A$1:$L$100,3,FALSE))</f>
      </c>
      <c r="K19" s="251">
        <f>IF(E19="","",VLOOKUP((DATEDIF(H19,DATE($M$14,4,1),"Y")),'年齢対応表'!$A$1:$B$3,2,FALSE))</f>
      </c>
      <c r="L19" s="253"/>
      <c r="M19" s="257"/>
      <c r="N19" s="253"/>
      <c r="O19" s="257"/>
      <c r="P19" s="253"/>
      <c r="Q19" s="257"/>
      <c r="R19" s="37"/>
      <c r="S19" s="37"/>
      <c r="T19" s="28"/>
      <c r="U19" s="28"/>
      <c r="V19" s="28"/>
      <c r="W19" s="28"/>
      <c r="X19" s="28"/>
      <c r="Y19" s="28"/>
      <c r="Z19" s="28"/>
      <c r="AA19" s="28"/>
      <c r="AB19" s="28"/>
      <c r="AC19" s="28"/>
      <c r="AD19" s="28"/>
      <c r="AE19" s="28"/>
      <c r="AF19" s="28"/>
      <c r="AG19" s="28"/>
      <c r="AH19" s="28"/>
      <c r="AI19" s="28"/>
      <c r="AJ19" s="28"/>
    </row>
    <row r="20" spans="1:36" ht="29.25" customHeight="1">
      <c r="A20" s="349"/>
      <c r="B20" s="534"/>
      <c r="C20" s="238"/>
      <c r="D20" s="239">
        <v>3</v>
      </c>
      <c r="E20" s="244"/>
      <c r="F20" s="245">
        <f>IF($E20="","",VLOOKUP($E20,'選手一覧'!$A$1:$L$100,2,FALSE))</f>
      </c>
      <c r="G20" s="246">
        <f>IF($E20="","",VLOOKUP($E20,'選手一覧'!$A$1:$L$100,3,FALSE))</f>
      </c>
      <c r="H20" s="536">
        <f>IF($E20="","",VLOOKUP($E20,'選手一覧'!$A$1:$L$100,7,FALSE))</f>
      </c>
      <c r="I20" s="537">
        <f>IF($E20="","",VLOOKUP($E20,'選手一覧'!$A$1:$L$100,3,FALSE))</f>
      </c>
      <c r="J20" s="538">
        <f>IF($E20="","",VLOOKUP($E20,'選手一覧'!$A$1:$L$100,3,FALSE))</f>
      </c>
      <c r="K20" s="247">
        <f>IF(E20="","",VLOOKUP((DATEDIF(H20,DATE($M$14,4,1),"Y")),'年齢対応表'!$A$1:$B$3,2,FALSE))</f>
      </c>
      <c r="L20" s="254"/>
      <c r="M20" s="256"/>
      <c r="N20" s="254"/>
      <c r="O20" s="256"/>
      <c r="P20" s="254"/>
      <c r="Q20" s="256"/>
      <c r="R20" s="37"/>
      <c r="S20" s="37"/>
      <c r="T20" s="28"/>
      <c r="U20" s="28"/>
      <c r="V20" s="28"/>
      <c r="W20" s="28"/>
      <c r="X20" s="28"/>
      <c r="Y20" s="28"/>
      <c r="Z20" s="28"/>
      <c r="AA20" s="28"/>
      <c r="AB20" s="28"/>
      <c r="AC20" s="28"/>
      <c r="AD20" s="28"/>
      <c r="AE20" s="28"/>
      <c r="AF20" s="28"/>
      <c r="AG20" s="28"/>
      <c r="AH20" s="28"/>
      <c r="AI20" s="28"/>
      <c r="AJ20" s="28"/>
    </row>
    <row r="21" spans="1:36" ht="29.25" customHeight="1">
      <c r="A21" s="349"/>
      <c r="B21" s="534"/>
      <c r="C21" s="332"/>
      <c r="D21" s="333">
        <v>4</v>
      </c>
      <c r="E21" s="248"/>
      <c r="F21" s="249">
        <f>IF($E21="","",VLOOKUP($E21,'選手一覧'!$A$1:$L$100,2,FALSE))</f>
      </c>
      <c r="G21" s="250">
        <f>IF($E21="","",VLOOKUP($E21,'選手一覧'!$A$1:$L$100,3,FALSE))</f>
      </c>
      <c r="H21" s="539">
        <f>IF($E21="","",VLOOKUP($E21,'選手一覧'!$A$1:$L$100,7,FALSE))</f>
      </c>
      <c r="I21" s="540">
        <f>IF($E21="","",VLOOKUP($E21,'選手一覧'!$A$1:$L$100,3,FALSE))</f>
      </c>
      <c r="J21" s="541">
        <f>IF($E21="","",VLOOKUP($E21,'選手一覧'!$A$1:$L$100,3,FALSE))</f>
      </c>
      <c r="K21" s="251">
        <f>IF(E21="","",VLOOKUP((DATEDIF(H21,DATE($M$14,4,1),"Y")),'年齢対応表'!$A$1:$B$3,2,FALSE))</f>
      </c>
      <c r="L21" s="253"/>
      <c r="M21" s="257"/>
      <c r="N21" s="253"/>
      <c r="O21" s="257"/>
      <c r="P21" s="253"/>
      <c r="Q21" s="257"/>
      <c r="R21" s="37"/>
      <c r="S21" s="37"/>
      <c r="T21" s="28"/>
      <c r="U21" s="28"/>
      <c r="V21" s="28"/>
      <c r="W21" s="28"/>
      <c r="X21" s="28"/>
      <c r="Y21" s="28"/>
      <c r="Z21" s="28"/>
      <c r="AA21" s="28"/>
      <c r="AB21" s="28"/>
      <c r="AC21" s="28"/>
      <c r="AD21" s="28"/>
      <c r="AE21" s="28"/>
      <c r="AF21" s="28"/>
      <c r="AG21" s="28"/>
      <c r="AH21" s="28"/>
      <c r="AI21" s="28"/>
      <c r="AJ21" s="28"/>
    </row>
    <row r="22" spans="1:36" ht="29.25" customHeight="1">
      <c r="A22" s="349"/>
      <c r="B22" s="534"/>
      <c r="C22" s="238"/>
      <c r="D22" s="240">
        <v>5</v>
      </c>
      <c r="E22" s="244"/>
      <c r="F22" s="245">
        <f>IF($E22="","",VLOOKUP($E22,'選手一覧'!$A$1:$L$100,2,FALSE))</f>
      </c>
      <c r="G22" s="246">
        <f>IF($E22="","",VLOOKUP($E22,'選手一覧'!$A$1:$L$100,3,FALSE))</f>
      </c>
      <c r="H22" s="536">
        <f>IF($E22="","",VLOOKUP($E22,'選手一覧'!$A$1:$L$100,7,FALSE))</f>
      </c>
      <c r="I22" s="537">
        <f>IF($E22="","",VLOOKUP($E22,'選手一覧'!$A$1:$L$100,3,FALSE))</f>
      </c>
      <c r="J22" s="538">
        <f>IF($E22="","",VLOOKUP($E22,'選手一覧'!$A$1:$L$100,3,FALSE))</f>
      </c>
      <c r="K22" s="247">
        <f>IF(E22="","",VLOOKUP((DATEDIF(H22,DATE($M$14,4,1),"Y")),'年齢対応表'!$A$1:$B$3,2,FALSE))</f>
      </c>
      <c r="L22" s="254"/>
      <c r="M22" s="256"/>
      <c r="N22" s="254"/>
      <c r="O22" s="256"/>
      <c r="P22" s="254"/>
      <c r="Q22" s="256"/>
      <c r="R22" s="37"/>
      <c r="S22" s="37"/>
      <c r="T22" s="28"/>
      <c r="U22" s="28"/>
      <c r="V22" s="28"/>
      <c r="W22" s="28"/>
      <c r="X22" s="28"/>
      <c r="Y22" s="28"/>
      <c r="Z22" s="28"/>
      <c r="AA22" s="28"/>
      <c r="AB22" s="28"/>
      <c r="AC22" s="28"/>
      <c r="AD22" s="28"/>
      <c r="AE22" s="28"/>
      <c r="AF22" s="28"/>
      <c r="AG22" s="28"/>
      <c r="AH22" s="28"/>
      <c r="AI22" s="28"/>
      <c r="AJ22" s="28"/>
    </row>
    <row r="23" spans="1:36" ht="29.25" customHeight="1">
      <c r="A23" s="349"/>
      <c r="B23" s="534"/>
      <c r="C23" s="332"/>
      <c r="D23" s="333">
        <v>6</v>
      </c>
      <c r="E23" s="248"/>
      <c r="F23" s="249">
        <f>IF($E23="","",VLOOKUP($E23,'選手一覧'!$A$1:$L$100,2,FALSE))</f>
      </c>
      <c r="G23" s="250">
        <f>IF($E23="","",VLOOKUP($E23,'選手一覧'!$A$1:$L$100,3,FALSE))</f>
      </c>
      <c r="H23" s="539">
        <f>IF($E23="","",VLOOKUP($E23,'選手一覧'!$A$1:$L$100,7,FALSE))</f>
      </c>
      <c r="I23" s="540">
        <f>IF($E23="","",VLOOKUP($E23,'選手一覧'!$A$1:$L$100,3,FALSE))</f>
      </c>
      <c r="J23" s="541">
        <f>IF($E23="","",VLOOKUP($E23,'選手一覧'!$A$1:$L$100,3,FALSE))</f>
      </c>
      <c r="K23" s="251">
        <f>IF(E23="","",VLOOKUP((DATEDIF(H23,DATE($M$14,4,1),"Y")),'年齢対応表'!$A$1:$B$3,2,FALSE))</f>
      </c>
      <c r="L23" s="253"/>
      <c r="M23" s="257"/>
      <c r="N23" s="253"/>
      <c r="O23" s="257"/>
      <c r="P23" s="253"/>
      <c r="Q23" s="257"/>
      <c r="R23" s="37"/>
      <c r="S23" s="37"/>
      <c r="T23" s="28"/>
      <c r="U23" s="28"/>
      <c r="V23" s="28"/>
      <c r="W23" s="28"/>
      <c r="X23" s="28"/>
      <c r="Y23" s="28"/>
      <c r="Z23" s="28"/>
      <c r="AA23" s="28"/>
      <c r="AB23" s="28"/>
      <c r="AC23" s="28"/>
      <c r="AD23" s="28"/>
      <c r="AE23" s="28"/>
      <c r="AF23" s="28"/>
      <c r="AG23" s="28"/>
      <c r="AH23" s="28"/>
      <c r="AI23" s="28"/>
      <c r="AJ23" s="28"/>
    </row>
    <row r="24" spans="1:36" ht="29.25" customHeight="1">
      <c r="A24" s="349"/>
      <c r="B24" s="534"/>
      <c r="C24" s="238"/>
      <c r="D24" s="240">
        <v>7</v>
      </c>
      <c r="E24" s="244"/>
      <c r="F24" s="245">
        <f>IF($E24="","",VLOOKUP($E24,'選手一覧'!$A$1:$L$100,2,FALSE))</f>
      </c>
      <c r="G24" s="246">
        <f>IF($E24="","",VLOOKUP($E24,'選手一覧'!$A$1:$L$100,3,FALSE))</f>
      </c>
      <c r="H24" s="536">
        <f>IF($E24="","",VLOOKUP($E24,'選手一覧'!$A$1:$L$100,7,FALSE))</f>
      </c>
      <c r="I24" s="537">
        <f>IF($E24="","",VLOOKUP($E24,'選手一覧'!$A$1:$L$100,3,FALSE))</f>
      </c>
      <c r="J24" s="538">
        <f>IF($E24="","",VLOOKUP($E24,'選手一覧'!$A$1:$L$100,3,FALSE))</f>
      </c>
      <c r="K24" s="247">
        <f>IF(E24="","",VLOOKUP((DATEDIF(H24,DATE($M$14,4,1),"Y")),'年齢対応表'!$A$1:$B$3,2,FALSE))</f>
      </c>
      <c r="L24" s="254"/>
      <c r="M24" s="256"/>
      <c r="N24" s="254"/>
      <c r="O24" s="256"/>
      <c r="P24" s="254"/>
      <c r="Q24" s="256"/>
      <c r="R24" s="28"/>
      <c r="S24" s="28"/>
      <c r="T24" s="28"/>
      <c r="U24" s="28"/>
      <c r="V24" s="28"/>
      <c r="W24" s="28"/>
      <c r="X24" s="28"/>
      <c r="Y24" s="28"/>
      <c r="Z24" s="28"/>
      <c r="AA24" s="28"/>
      <c r="AB24" s="28"/>
      <c r="AC24" s="28"/>
      <c r="AD24" s="28"/>
      <c r="AE24" s="28"/>
      <c r="AF24" s="28"/>
      <c r="AG24" s="28"/>
      <c r="AH24" s="28"/>
      <c r="AI24" s="28"/>
      <c r="AJ24" s="28"/>
    </row>
    <row r="25" spans="1:36" ht="29.25" customHeight="1">
      <c r="A25" s="349"/>
      <c r="B25" s="534"/>
      <c r="C25" s="332"/>
      <c r="D25" s="333">
        <v>8</v>
      </c>
      <c r="E25" s="248"/>
      <c r="F25" s="249">
        <f>IF($E25="","",VLOOKUP($E25,'選手一覧'!$A$1:$L$100,2,FALSE))</f>
      </c>
      <c r="G25" s="250">
        <f>IF($E25="","",VLOOKUP($E25,'選手一覧'!$A$1:$L$100,3,FALSE))</f>
      </c>
      <c r="H25" s="539">
        <f>IF($E25="","",VLOOKUP($E25,'選手一覧'!$A$1:$L$100,7,FALSE))</f>
      </c>
      <c r="I25" s="540">
        <f>IF($E25="","",VLOOKUP($E25,'選手一覧'!$A$1:$L$100,3,FALSE))</f>
      </c>
      <c r="J25" s="541">
        <f>IF($E25="","",VLOOKUP($E25,'選手一覧'!$A$1:$L$100,3,FALSE))</f>
      </c>
      <c r="K25" s="251">
        <f>IF(E25="","",VLOOKUP((DATEDIF(H25,DATE($M$14,4,1),"Y")),'年齢対応表'!$A$1:$B$3,2,FALSE))</f>
      </c>
      <c r="L25" s="253"/>
      <c r="M25" s="257"/>
      <c r="N25" s="253"/>
      <c r="O25" s="257"/>
      <c r="P25" s="253"/>
      <c r="Q25" s="257"/>
      <c r="R25" s="28"/>
      <c r="S25" s="28"/>
      <c r="T25" s="28"/>
      <c r="U25" s="28"/>
      <c r="V25" s="28"/>
      <c r="W25" s="28"/>
      <c r="X25" s="28"/>
      <c r="Y25" s="28"/>
      <c r="Z25" s="28"/>
      <c r="AA25" s="28"/>
      <c r="AB25" s="28"/>
      <c r="AC25" s="28"/>
      <c r="AD25" s="28"/>
      <c r="AE25" s="28"/>
      <c r="AF25" s="28"/>
      <c r="AG25" s="28"/>
      <c r="AH25" s="28"/>
      <c r="AI25" s="28"/>
      <c r="AJ25" s="28"/>
    </row>
    <row r="26" spans="1:36" ht="29.25" customHeight="1">
      <c r="A26" s="349"/>
      <c r="B26" s="534"/>
      <c r="C26" s="238"/>
      <c r="D26" s="240">
        <v>9</v>
      </c>
      <c r="E26" s="244"/>
      <c r="F26" s="245">
        <f>IF($E26="","",VLOOKUP($E26,'選手一覧'!$A$1:$L$100,2,FALSE))</f>
      </c>
      <c r="G26" s="246">
        <f>IF($E26="","",VLOOKUP($E26,'選手一覧'!$A$1:$L$100,3,FALSE))</f>
      </c>
      <c r="H26" s="536">
        <f>IF($E26="","",VLOOKUP($E26,'選手一覧'!$A$1:$L$100,7,FALSE))</f>
      </c>
      <c r="I26" s="537">
        <f>IF($E26="","",VLOOKUP($E26,'選手一覧'!$A$1:$L$100,3,FALSE))</f>
      </c>
      <c r="J26" s="538">
        <f>IF($E26="","",VLOOKUP($E26,'選手一覧'!$A$1:$L$100,3,FALSE))</f>
      </c>
      <c r="K26" s="247">
        <f>IF(E26="","",VLOOKUP((DATEDIF(H26,DATE($M$14,4,1),"Y")),'年齢対応表'!$A$1:$B$3,2,FALSE))</f>
      </c>
      <c r="L26" s="254"/>
      <c r="M26" s="256"/>
      <c r="N26" s="254"/>
      <c r="O26" s="256"/>
      <c r="P26" s="254"/>
      <c r="Q26" s="256"/>
      <c r="R26" s="28"/>
      <c r="S26" s="28"/>
      <c r="T26" s="28"/>
      <c r="U26" s="28"/>
      <c r="V26" s="28"/>
      <c r="W26" s="28"/>
      <c r="X26" s="28"/>
      <c r="Y26" s="28"/>
      <c r="Z26" s="28"/>
      <c r="AA26" s="28"/>
      <c r="AB26" s="28"/>
      <c r="AC26" s="28"/>
      <c r="AD26" s="28"/>
      <c r="AE26" s="28"/>
      <c r="AF26" s="28"/>
      <c r="AG26" s="28"/>
      <c r="AH26" s="28"/>
      <c r="AI26" s="28"/>
      <c r="AJ26" s="28"/>
    </row>
    <row r="27" spans="1:36" ht="29.25" customHeight="1" thickBot="1">
      <c r="A27" s="349"/>
      <c r="B27" s="535"/>
      <c r="C27" s="242"/>
      <c r="D27" s="243">
        <v>10</v>
      </c>
      <c r="E27" s="252"/>
      <c r="F27" s="218">
        <f>IF($E27="","",VLOOKUP($E27,'選手一覧'!$A$1:$L$100,2,FALSE))</f>
      </c>
      <c r="G27" s="219">
        <f>IF($E27="","",VLOOKUP($E27,'選手一覧'!$A$1:$L$100,3,FALSE))</f>
      </c>
      <c r="H27" s="542">
        <f>IF($E27="","",VLOOKUP($E27,'選手一覧'!$A$1:$L$100,7,FALSE))</f>
      </c>
      <c r="I27" s="543">
        <f>IF($E27="","",VLOOKUP($E27,'選手一覧'!$A$1:$L$100,3,FALSE))</f>
      </c>
      <c r="J27" s="544">
        <f>IF($E27="","",VLOOKUP($E27,'選手一覧'!$A$1:$L$100,3,FALSE))</f>
      </c>
      <c r="K27" s="192">
        <f>IF(E27="","",VLOOKUP((DATEDIF(H27,DATE($M$14,4,1),"Y")),'年齢対応表'!$A$1:$B$3,2,FALSE))</f>
      </c>
      <c r="L27" s="255"/>
      <c r="M27" s="258"/>
      <c r="N27" s="255"/>
      <c r="O27" s="258"/>
      <c r="P27" s="255"/>
      <c r="Q27" s="258"/>
      <c r="R27" s="28"/>
      <c r="S27" s="28"/>
      <c r="T27" s="28"/>
      <c r="U27" s="28"/>
      <c r="V27" s="28"/>
      <c r="W27" s="28"/>
      <c r="X27" s="28"/>
      <c r="Y27" s="28"/>
      <c r="Z27" s="28"/>
      <c r="AA27" s="28"/>
      <c r="AB27" s="28"/>
      <c r="AC27" s="28"/>
      <c r="AD27" s="28"/>
      <c r="AE27" s="28"/>
      <c r="AF27" s="28"/>
      <c r="AG27" s="28"/>
      <c r="AH27" s="28"/>
      <c r="AI27" s="28"/>
      <c r="AJ27" s="28"/>
    </row>
    <row r="28" spans="1:36" ht="17.25" customHeight="1">
      <c r="A28" s="349"/>
      <c r="D28" s="1"/>
      <c r="E28" s="1"/>
      <c r="F28" s="1"/>
      <c r="R28" s="28"/>
      <c r="S28" s="28"/>
      <c r="T28" s="28"/>
      <c r="U28" s="28"/>
      <c r="V28" s="28"/>
      <c r="W28" s="28"/>
      <c r="X28" s="28"/>
      <c r="Y28" s="28"/>
      <c r="Z28" s="28"/>
      <c r="AA28" s="28"/>
      <c r="AB28" s="28"/>
      <c r="AC28" s="28"/>
      <c r="AD28" s="28"/>
      <c r="AE28" s="28"/>
      <c r="AF28" s="28"/>
      <c r="AG28" s="28"/>
      <c r="AH28" s="28"/>
      <c r="AI28" s="28"/>
      <c r="AJ28" s="28"/>
    </row>
    <row r="29" spans="1:36" ht="20.25" customHeight="1">
      <c r="A29" s="349"/>
      <c r="B29" s="3"/>
      <c r="C29" s="3"/>
      <c r="D29" s="1" t="s">
        <v>266</v>
      </c>
      <c r="E29" s="1"/>
      <c r="F29" s="1"/>
      <c r="G29" s="1"/>
      <c r="H29" s="1"/>
      <c r="I29" s="1"/>
      <c r="J29" s="1"/>
      <c r="K29" s="1"/>
      <c r="L29" s="1"/>
      <c r="M29" s="1"/>
      <c r="N29" s="1"/>
      <c r="O29" s="1"/>
      <c r="P29" s="1"/>
      <c r="Q29" s="1"/>
      <c r="R29" s="28"/>
      <c r="S29" s="28"/>
      <c r="T29" s="28"/>
      <c r="U29" s="28"/>
      <c r="V29" s="28"/>
      <c r="W29" s="28"/>
      <c r="X29" s="28"/>
      <c r="Y29" s="28"/>
      <c r="Z29" s="28"/>
      <c r="AA29" s="28"/>
      <c r="AB29" s="28"/>
      <c r="AC29" s="28"/>
      <c r="AD29" s="28"/>
      <c r="AE29" s="28"/>
      <c r="AF29" s="28"/>
      <c r="AG29" s="28"/>
      <c r="AH29" s="28"/>
      <c r="AI29" s="28"/>
      <c r="AJ29" s="28"/>
    </row>
    <row r="30" spans="1:36" ht="9" customHeight="1">
      <c r="A30" s="349"/>
      <c r="B30" s="3"/>
      <c r="C30" s="3"/>
      <c r="D30" s="344"/>
      <c r="E30" s="1"/>
      <c r="F30" s="1"/>
      <c r="J30" s="545"/>
      <c r="K30" s="545"/>
      <c r="L30" s="545"/>
      <c r="M30" s="545"/>
      <c r="N30" s="545"/>
      <c r="O30" s="545"/>
      <c r="P30" s="545"/>
      <c r="Q30" s="545"/>
      <c r="R30" s="28"/>
      <c r="S30" s="28"/>
      <c r="T30" s="28"/>
      <c r="U30" s="28"/>
      <c r="V30" s="28"/>
      <c r="W30" s="28"/>
      <c r="X30" s="28"/>
      <c r="Y30" s="28"/>
      <c r="Z30" s="28"/>
      <c r="AA30" s="28"/>
      <c r="AB30" s="28"/>
      <c r="AC30" s="28"/>
      <c r="AD30" s="28"/>
      <c r="AE30" s="28"/>
      <c r="AF30" s="28"/>
      <c r="AG30" s="28"/>
      <c r="AH30" s="28"/>
      <c r="AI30" s="28"/>
      <c r="AJ30" s="28"/>
    </row>
    <row r="31" spans="1:36" ht="16.5" customHeight="1">
      <c r="A31" s="349"/>
      <c r="B31" s="3"/>
      <c r="C31" s="3"/>
      <c r="E31" s="1"/>
      <c r="F31" s="1"/>
      <c r="J31" s="70" t="s">
        <v>11</v>
      </c>
      <c r="K31" s="241"/>
      <c r="L31" s="241"/>
      <c r="M31" s="241"/>
      <c r="N31" s="241"/>
      <c r="O31" s="241"/>
      <c r="P31" s="241"/>
      <c r="Q31" s="241"/>
      <c r="R31" s="28"/>
      <c r="S31" s="28"/>
      <c r="T31" s="28"/>
      <c r="U31" s="28"/>
      <c r="V31" s="28"/>
      <c r="W31" s="28"/>
      <c r="X31" s="28"/>
      <c r="Y31" s="28"/>
      <c r="Z31" s="28"/>
      <c r="AA31" s="28"/>
      <c r="AB31" s="28"/>
      <c r="AC31" s="28"/>
      <c r="AD31" s="28"/>
      <c r="AE31" s="28"/>
      <c r="AF31" s="28"/>
      <c r="AG31" s="28"/>
      <c r="AH31" s="28"/>
      <c r="AI31" s="28"/>
      <c r="AJ31" s="28"/>
    </row>
    <row r="32" spans="1:36" ht="32.25" customHeight="1">
      <c r="A32" s="349"/>
      <c r="B32" s="3"/>
      <c r="C32" s="3"/>
      <c r="D32" s="11"/>
      <c r="E32" s="11"/>
      <c r="F32" s="11"/>
      <c r="G32" s="11"/>
      <c r="J32" s="531"/>
      <c r="K32" s="531"/>
      <c r="L32" s="531"/>
      <c r="M32" s="531"/>
      <c r="N32" s="531"/>
      <c r="O32" s="3" t="s">
        <v>12</v>
      </c>
      <c r="P32" s="3"/>
      <c r="R32" s="28"/>
      <c r="S32" s="28"/>
      <c r="T32" s="28"/>
      <c r="U32" s="28"/>
      <c r="V32" s="28"/>
      <c r="W32" s="28"/>
      <c r="X32" s="28"/>
      <c r="Y32" s="28"/>
      <c r="Z32" s="28"/>
      <c r="AA32" s="28"/>
      <c r="AB32" s="28"/>
      <c r="AC32" s="28"/>
      <c r="AD32" s="28"/>
      <c r="AE32" s="28"/>
      <c r="AF32" s="28"/>
      <c r="AG32" s="28"/>
      <c r="AH32" s="28"/>
      <c r="AI32" s="28"/>
      <c r="AJ32" s="28"/>
    </row>
    <row r="33" spans="1:36" ht="24" customHeight="1">
      <c r="A33" s="350"/>
      <c r="E33" s="1"/>
      <c r="F33" s="1"/>
      <c r="J33" s="532"/>
      <c r="K33" s="532"/>
      <c r="L33" s="532"/>
      <c r="M33" s="532"/>
      <c r="N33" s="532"/>
      <c r="O33" s="193" t="s">
        <v>5</v>
      </c>
      <c r="P33" s="1"/>
      <c r="R33" s="28"/>
      <c r="S33" s="28"/>
      <c r="T33" s="28"/>
      <c r="U33" s="28"/>
      <c r="V33" s="28"/>
      <c r="W33" s="28"/>
      <c r="X33" s="28"/>
      <c r="Y33" s="28"/>
      <c r="Z33" s="28"/>
      <c r="AA33" s="28"/>
      <c r="AB33" s="28"/>
      <c r="AC33" s="28"/>
      <c r="AD33" s="28"/>
      <c r="AE33" s="28"/>
      <c r="AF33" s="28"/>
      <c r="AG33" s="28"/>
      <c r="AH33" s="28"/>
      <c r="AI33" s="28"/>
      <c r="AJ33" s="28"/>
    </row>
    <row r="34" spans="1:36" ht="15.75" customHeight="1">
      <c r="A34" s="350"/>
      <c r="R34" s="28"/>
      <c r="S34" s="28"/>
      <c r="T34" s="28"/>
      <c r="U34" s="28"/>
      <c r="V34" s="28"/>
      <c r="W34" s="28"/>
      <c r="X34" s="28"/>
      <c r="Y34" s="28"/>
      <c r="Z34" s="28"/>
      <c r="AA34" s="28"/>
      <c r="AB34" s="28"/>
      <c r="AC34" s="28"/>
      <c r="AD34" s="28"/>
      <c r="AE34" s="28"/>
      <c r="AF34" s="28"/>
      <c r="AG34" s="28"/>
      <c r="AH34" s="28"/>
      <c r="AI34" s="28"/>
      <c r="AJ34" s="28"/>
    </row>
    <row r="35" spans="1:36" ht="13.5">
      <c r="A35" s="350"/>
      <c r="B35" s="28"/>
      <c r="C35" s="28"/>
      <c r="D35" s="30"/>
      <c r="E35" s="30"/>
      <c r="F35" s="30"/>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row>
    <row r="36" spans="1:36" ht="13.5">
      <c r="A36" s="350"/>
      <c r="B36" s="28"/>
      <c r="C36" s="28"/>
      <c r="D36" s="30"/>
      <c r="E36" s="30"/>
      <c r="F36" s="30"/>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row>
    <row r="37" spans="1:36" ht="13.5">
      <c r="A37" s="350"/>
      <c r="B37" s="28"/>
      <c r="C37" s="28"/>
      <c r="D37" s="30"/>
      <c r="E37" s="30"/>
      <c r="F37" s="30"/>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row>
    <row r="38" spans="1:36" ht="13.5">
      <c r="A38" s="350"/>
      <c r="B38" s="28"/>
      <c r="C38" s="28"/>
      <c r="D38" s="30"/>
      <c r="E38" s="30"/>
      <c r="F38" s="30"/>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row>
    <row r="39" spans="1:36" ht="13.5">
      <c r="A39" s="350"/>
      <c r="B39" s="28"/>
      <c r="C39" s="28"/>
      <c r="D39" s="30"/>
      <c r="E39" s="30"/>
      <c r="F39" s="30"/>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row>
    <row r="40" spans="1:36" ht="13.5">
      <c r="A40" s="350"/>
      <c r="B40" s="28"/>
      <c r="C40" s="28"/>
      <c r="D40" s="30"/>
      <c r="E40" s="30"/>
      <c r="F40" s="30"/>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row>
    <row r="41" spans="1:36" ht="13.5">
      <c r="A41" s="350"/>
      <c r="B41" s="28"/>
      <c r="C41" s="28"/>
      <c r="D41" s="30"/>
      <c r="E41" s="30"/>
      <c r="F41" s="30"/>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row>
    <row r="42" spans="1:36" ht="13.5">
      <c r="A42" s="350"/>
      <c r="B42" s="28"/>
      <c r="C42" s="28"/>
      <c r="D42" s="30"/>
      <c r="E42" s="30"/>
      <c r="F42" s="30"/>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row>
    <row r="43" spans="1:36" ht="13.5">
      <c r="A43" s="350"/>
      <c r="B43" s="28"/>
      <c r="C43" s="28"/>
      <c r="D43" s="29"/>
      <c r="E43" s="29"/>
      <c r="F43" s="29"/>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row>
    <row r="44" spans="1:36" ht="13.5">
      <c r="A44" s="350"/>
      <c r="B44" s="28"/>
      <c r="C44" s="28"/>
      <c r="D44" s="29"/>
      <c r="E44" s="29"/>
      <c r="F44" s="29"/>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row>
    <row r="45" spans="1:36" ht="13.5">
      <c r="A45" s="350"/>
      <c r="B45" s="28"/>
      <c r="C45" s="28"/>
      <c r="D45" s="29"/>
      <c r="E45" s="29"/>
      <c r="F45" s="29"/>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row>
    <row r="46" spans="1:36" ht="13.5">
      <c r="A46" s="350"/>
      <c r="B46" s="28"/>
      <c r="C46" s="28"/>
      <c r="D46" s="29"/>
      <c r="E46" s="29"/>
      <c r="F46" s="29"/>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row>
    <row r="47" spans="1:36" ht="13.5">
      <c r="A47" s="350"/>
      <c r="B47" s="28"/>
      <c r="C47" s="28"/>
      <c r="D47" s="29"/>
      <c r="E47" s="29"/>
      <c r="F47" s="29"/>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row>
    <row r="48" spans="1:36" ht="13.5">
      <c r="A48" s="350"/>
      <c r="B48" s="28"/>
      <c r="C48" s="28"/>
      <c r="D48" s="29"/>
      <c r="E48" s="29"/>
      <c r="F48" s="29"/>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row>
    <row r="49" spans="1:36" ht="13.5">
      <c r="A49" s="350"/>
      <c r="B49" s="28"/>
      <c r="C49" s="28"/>
      <c r="D49" s="29"/>
      <c r="E49" s="29"/>
      <c r="F49" s="29"/>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row>
    <row r="50" spans="1:36" ht="13.5">
      <c r="A50" s="350"/>
      <c r="B50" s="28"/>
      <c r="C50" s="28"/>
      <c r="D50" s="29"/>
      <c r="E50" s="29"/>
      <c r="F50" s="29"/>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row>
    <row r="51" spans="1:36" ht="13.5">
      <c r="A51" s="350"/>
      <c r="B51" s="28"/>
      <c r="C51" s="28"/>
      <c r="D51" s="29"/>
      <c r="E51" s="29"/>
      <c r="F51" s="29"/>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row>
    <row r="52" spans="1:36" ht="13.5">
      <c r="A52" s="350"/>
      <c r="B52" s="28"/>
      <c r="C52" s="28"/>
      <c r="D52" s="29"/>
      <c r="E52" s="29"/>
      <c r="F52" s="29"/>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row>
    <row r="53" spans="1:36" ht="13.5">
      <c r="A53" s="350"/>
      <c r="B53" s="28"/>
      <c r="C53" s="28"/>
      <c r="D53" s="29"/>
      <c r="E53" s="29"/>
      <c r="F53" s="29"/>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row>
    <row r="54" spans="1:36" ht="13.5">
      <c r="A54" s="350"/>
      <c r="B54" s="28"/>
      <c r="C54" s="28"/>
      <c r="D54" s="29"/>
      <c r="E54" s="29"/>
      <c r="F54" s="29"/>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row>
    <row r="55" spans="1:36" ht="13.5">
      <c r="A55" s="350"/>
      <c r="B55" s="28"/>
      <c r="C55" s="28"/>
      <c r="D55" s="29"/>
      <c r="E55" s="29"/>
      <c r="F55" s="29"/>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row>
    <row r="56" spans="1:36" ht="13.5">
      <c r="A56" s="350"/>
      <c r="B56" s="28"/>
      <c r="C56" s="28"/>
      <c r="D56" s="29"/>
      <c r="E56" s="29"/>
      <c r="F56" s="29"/>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row>
    <row r="57" spans="1:36" ht="13.5">
      <c r="A57" s="350"/>
      <c r="B57" s="28"/>
      <c r="C57" s="28"/>
      <c r="D57" s="29"/>
      <c r="E57" s="29"/>
      <c r="F57" s="29"/>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row>
    <row r="58" spans="1:36" ht="13.5">
      <c r="A58" s="350"/>
      <c r="B58" s="28"/>
      <c r="C58" s="28"/>
      <c r="D58" s="29"/>
      <c r="E58" s="29"/>
      <c r="F58" s="29"/>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row>
    <row r="59" spans="1:36" ht="13.5">
      <c r="A59" s="350"/>
      <c r="B59" s="28"/>
      <c r="C59" s="28"/>
      <c r="D59" s="29"/>
      <c r="E59" s="29"/>
      <c r="F59" s="29"/>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row>
    <row r="60" spans="1:36" ht="13.5">
      <c r="A60" s="350"/>
      <c r="B60" s="28"/>
      <c r="C60" s="28"/>
      <c r="D60" s="29"/>
      <c r="E60" s="29"/>
      <c r="F60" s="29"/>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row>
    <row r="61" spans="1:36" ht="13.5">
      <c r="A61" s="350"/>
      <c r="B61" s="28"/>
      <c r="C61" s="28"/>
      <c r="D61" s="29"/>
      <c r="E61" s="29"/>
      <c r="F61" s="29"/>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row>
    <row r="62" spans="1:36" ht="13.5">
      <c r="A62" s="350"/>
      <c r="B62" s="28"/>
      <c r="C62" s="28"/>
      <c r="D62" s="29"/>
      <c r="E62" s="29"/>
      <c r="F62" s="29"/>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row>
    <row r="63" spans="1:36" ht="13.5">
      <c r="A63" s="350"/>
      <c r="B63" s="28"/>
      <c r="C63" s="28"/>
      <c r="D63" s="29"/>
      <c r="E63" s="29"/>
      <c r="F63" s="29"/>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row>
    <row r="64" spans="1:36" ht="13.5">
      <c r="A64" s="350"/>
      <c r="B64" s="28"/>
      <c r="C64" s="28"/>
      <c r="D64" s="29"/>
      <c r="E64" s="29"/>
      <c r="F64" s="29"/>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row>
    <row r="65" spans="1:36" ht="13.5">
      <c r="A65" s="350"/>
      <c r="B65" s="28"/>
      <c r="C65" s="28"/>
      <c r="D65" s="29"/>
      <c r="E65" s="29"/>
      <c r="F65" s="29"/>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row>
    <row r="66" spans="1:36" ht="13.5">
      <c r="A66" s="350"/>
      <c r="B66" s="28"/>
      <c r="C66" s="28"/>
      <c r="D66" s="29"/>
      <c r="E66" s="29"/>
      <c r="F66" s="29"/>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row>
    <row r="67" spans="1:36" ht="13.5">
      <c r="A67" s="350"/>
      <c r="B67" s="28"/>
      <c r="C67" s="28"/>
      <c r="D67" s="29"/>
      <c r="E67" s="29"/>
      <c r="F67" s="29"/>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row>
    <row r="68" spans="1:36" ht="13.5">
      <c r="A68" s="350"/>
      <c r="B68" s="28"/>
      <c r="C68" s="28"/>
      <c r="D68" s="29"/>
      <c r="E68" s="29"/>
      <c r="F68" s="29"/>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row>
    <row r="69" spans="1:36" ht="13.5">
      <c r="A69" s="350"/>
      <c r="B69" s="28"/>
      <c r="C69" s="28"/>
      <c r="D69" s="29"/>
      <c r="E69" s="29"/>
      <c r="F69" s="29"/>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row>
    <row r="70" spans="1:36" ht="13.5">
      <c r="A70" s="350"/>
      <c r="B70" s="28"/>
      <c r="C70" s="28"/>
      <c r="D70" s="29"/>
      <c r="E70" s="29"/>
      <c r="F70" s="29"/>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row>
    <row r="71" spans="1:36" ht="13.5">
      <c r="A71" s="350"/>
      <c r="B71" s="28"/>
      <c r="C71" s="28"/>
      <c r="D71" s="29"/>
      <c r="E71" s="29"/>
      <c r="F71" s="29"/>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row>
    <row r="72" spans="1:36" ht="13.5">
      <c r="A72" s="350"/>
      <c r="B72" s="28"/>
      <c r="C72" s="28"/>
      <c r="D72" s="29"/>
      <c r="E72" s="29"/>
      <c r="F72" s="29"/>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row>
    <row r="73" spans="1:36" ht="13.5">
      <c r="A73" s="350"/>
      <c r="B73" s="28"/>
      <c r="C73" s="28"/>
      <c r="D73" s="29"/>
      <c r="E73" s="29"/>
      <c r="F73" s="29"/>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row>
    <row r="74" spans="1:36" ht="13.5">
      <c r="A74" s="350"/>
      <c r="B74" s="28"/>
      <c r="C74" s="28"/>
      <c r="D74" s="29"/>
      <c r="E74" s="29"/>
      <c r="F74" s="29"/>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row>
    <row r="75" spans="1:36" ht="13.5">
      <c r="A75" s="350"/>
      <c r="B75" s="28"/>
      <c r="C75" s="28"/>
      <c r="D75" s="29"/>
      <c r="E75" s="29"/>
      <c r="F75" s="29"/>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row>
    <row r="76" spans="1:36" ht="13.5">
      <c r="A76" s="350"/>
      <c r="B76" s="28"/>
      <c r="C76" s="28"/>
      <c r="D76" s="29"/>
      <c r="E76" s="29"/>
      <c r="F76" s="29"/>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row>
    <row r="77" spans="1:36" ht="13.5">
      <c r="A77" s="350"/>
      <c r="B77" s="28"/>
      <c r="C77" s="28"/>
      <c r="D77" s="29"/>
      <c r="E77" s="29"/>
      <c r="F77" s="29"/>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row>
    <row r="78" spans="1:36" ht="13.5">
      <c r="A78" s="350"/>
      <c r="B78" s="28"/>
      <c r="C78" s="28"/>
      <c r="D78" s="29"/>
      <c r="E78" s="29"/>
      <c r="F78" s="29"/>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row>
    <row r="79" spans="1:36" ht="13.5">
      <c r="A79" s="350"/>
      <c r="B79" s="28"/>
      <c r="C79" s="28"/>
      <c r="D79" s="29"/>
      <c r="E79" s="29"/>
      <c r="F79" s="29"/>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row>
    <row r="80" spans="1:36" ht="13.5">
      <c r="A80" s="350"/>
      <c r="B80" s="28"/>
      <c r="C80" s="28"/>
      <c r="D80" s="29"/>
      <c r="E80" s="29"/>
      <c r="F80" s="29"/>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row>
    <row r="81" spans="1:36" ht="13.5">
      <c r="A81" s="350"/>
      <c r="B81" s="28"/>
      <c r="C81" s="28"/>
      <c r="D81" s="29"/>
      <c r="E81" s="29"/>
      <c r="F81" s="29"/>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row>
    <row r="82" spans="1:36" ht="13.5">
      <c r="A82" s="350"/>
      <c r="B82" s="28"/>
      <c r="C82" s="28"/>
      <c r="D82" s="29"/>
      <c r="E82" s="29"/>
      <c r="F82" s="29"/>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row>
    <row r="83" spans="1:36" ht="13.5">
      <c r="A83" s="350"/>
      <c r="B83" s="28"/>
      <c r="C83" s="28"/>
      <c r="D83" s="29"/>
      <c r="E83" s="29"/>
      <c r="F83" s="29"/>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row>
    <row r="84" spans="1:36" ht="13.5">
      <c r="A84" s="350"/>
      <c r="B84" s="28"/>
      <c r="C84" s="28"/>
      <c r="D84" s="29"/>
      <c r="E84" s="29"/>
      <c r="F84" s="29"/>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row>
    <row r="85" spans="1:36" ht="13.5">
      <c r="A85" s="350"/>
      <c r="B85" s="28"/>
      <c r="C85" s="28"/>
      <c r="D85" s="29"/>
      <c r="E85" s="29"/>
      <c r="F85" s="29"/>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row>
    <row r="86" spans="1:36" ht="13.5">
      <c r="A86" s="350"/>
      <c r="B86" s="28"/>
      <c r="C86" s="28"/>
      <c r="D86" s="29"/>
      <c r="E86" s="29"/>
      <c r="F86" s="29"/>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row>
  </sheetData>
  <sheetProtection selectLockedCells="1"/>
  <mergeCells count="34">
    <mergeCell ref="H19:J19"/>
    <mergeCell ref="H20:J20"/>
    <mergeCell ref="H21:J21"/>
    <mergeCell ref="H22:J22"/>
    <mergeCell ref="H17:J17"/>
    <mergeCell ref="B2:E2"/>
    <mergeCell ref="B13:Q13"/>
    <mergeCell ref="B14:C14"/>
    <mergeCell ref="D14:K14"/>
    <mergeCell ref="M14:N14"/>
    <mergeCell ref="E8:F8"/>
    <mergeCell ref="E9:F9"/>
    <mergeCell ref="O2:Q2"/>
    <mergeCell ref="E4:F4"/>
    <mergeCell ref="H4:I4"/>
    <mergeCell ref="J4:K4"/>
    <mergeCell ref="P14:Q14"/>
    <mergeCell ref="B15:C16"/>
    <mergeCell ref="D15:G16"/>
    <mergeCell ref="H15:K15"/>
    <mergeCell ref="L15:M15"/>
    <mergeCell ref="N15:P15"/>
    <mergeCell ref="L16:M16"/>
    <mergeCell ref="N16:Q16"/>
    <mergeCell ref="J32:N32"/>
    <mergeCell ref="J33:N33"/>
    <mergeCell ref="B17:B27"/>
    <mergeCell ref="H24:J24"/>
    <mergeCell ref="H25:J25"/>
    <mergeCell ref="H26:J26"/>
    <mergeCell ref="H27:J27"/>
    <mergeCell ref="J30:Q30"/>
    <mergeCell ref="H23:J23"/>
    <mergeCell ref="H18:J18"/>
  </mergeCells>
  <dataValidations count="3">
    <dataValidation type="list" allowBlank="1" showInputMessage="1" showErrorMessage="1" sqref="P14">
      <formula1>$A$2:$A$4</formula1>
    </dataValidation>
    <dataValidation type="list" allowBlank="1" showInputMessage="1" showErrorMessage="1" sqref="M18:M27 O18:O27 Q18:Q27">
      <formula1>$A$8:$A$14</formula1>
    </dataValidation>
    <dataValidation type="list" allowBlank="1" showInputMessage="1" showErrorMessage="1" sqref="C18:C27 L18:L27 N18:N27 P18:P27">
      <formula1>$A$6:$A$7</formula1>
    </dataValidation>
  </dataValidations>
  <printOptions horizontalCentered="1" verticalCentered="1"/>
  <pageMargins left="0.7086614173228347" right="0.7086614173228347" top="0.54" bottom="0.5" header="0.31496062992125984" footer="0.31496062992125984"/>
  <pageSetup blackAndWhite="1"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1">
    <pageSetUpPr fitToPage="1"/>
  </sheetPr>
  <dimension ref="A1:AJ86"/>
  <sheetViews>
    <sheetView showGridLines="0" tabSelected="1" zoomScaleSheetLayoutView="100" zoomScalePageLayoutView="0" workbookViewId="0" topLeftCell="A1">
      <selection activeCell="U15" sqref="U15"/>
    </sheetView>
  </sheetViews>
  <sheetFormatPr defaultColWidth="9.00390625" defaultRowHeight="13.5"/>
  <cols>
    <col min="1" max="1" width="0.875" style="0" customWidth="1"/>
    <col min="2" max="2" width="3.75390625" style="0" customWidth="1"/>
    <col min="3" max="3" width="4.00390625" style="0" customWidth="1"/>
    <col min="4" max="4" width="3.50390625" style="2" customWidth="1"/>
    <col min="5" max="5" width="10.625" style="2" customWidth="1"/>
    <col min="6" max="6" width="7.75390625" style="2" customWidth="1"/>
    <col min="7" max="7" width="7.75390625" style="0" customWidth="1"/>
    <col min="8" max="10" width="3.75390625" style="0" customWidth="1"/>
    <col min="11" max="11" width="3.875" style="0" customWidth="1"/>
    <col min="12" max="12" width="3.50390625" style="0" customWidth="1"/>
    <col min="13" max="13" width="6.625" style="0" customWidth="1"/>
    <col min="14" max="14" width="3.50390625" style="0" customWidth="1"/>
    <col min="15" max="15" width="7.875" style="0" customWidth="1"/>
    <col min="16" max="16" width="8.00390625" style="0" customWidth="1"/>
    <col min="17" max="17" width="5.75390625" style="0" customWidth="1"/>
    <col min="18" max="18" width="2.375" style="0" customWidth="1"/>
    <col min="19" max="19" width="7.125" style="0" customWidth="1"/>
    <col min="20" max="20" width="7.625" style="0" bestFit="1" customWidth="1"/>
    <col min="21" max="21" width="11.50390625" style="0" customWidth="1"/>
    <col min="22" max="22" width="7.00390625" style="0" customWidth="1"/>
    <col min="23" max="23" width="15.125" style="0" customWidth="1"/>
  </cols>
  <sheetData>
    <row r="1" spans="1:35" ht="5.25" customHeight="1" thickBot="1">
      <c r="A1" s="326"/>
      <c r="B1" s="49"/>
      <c r="C1" s="49"/>
      <c r="D1" s="50"/>
      <c r="E1" s="50"/>
      <c r="F1" s="50"/>
      <c r="G1" s="50"/>
      <c r="H1" s="49"/>
      <c r="I1" s="49"/>
      <c r="J1" s="49"/>
      <c r="K1" s="49"/>
      <c r="L1" s="49"/>
      <c r="M1" s="49"/>
      <c r="N1" s="49"/>
      <c r="O1" s="49"/>
      <c r="P1" s="49"/>
      <c r="Q1" s="49"/>
      <c r="R1" s="28"/>
      <c r="S1" s="28"/>
      <c r="T1" s="28"/>
      <c r="U1" s="28"/>
      <c r="V1" s="28"/>
      <c r="W1" s="28"/>
      <c r="X1" s="28"/>
      <c r="Y1" s="28"/>
      <c r="Z1" s="28"/>
      <c r="AA1" s="28"/>
      <c r="AB1" s="28"/>
      <c r="AC1" s="28"/>
      <c r="AD1" s="28"/>
      <c r="AE1" s="28"/>
      <c r="AF1" s="28"/>
      <c r="AG1" s="28"/>
      <c r="AH1" s="28"/>
      <c r="AI1" s="28"/>
    </row>
    <row r="2" spans="1:34" ht="24" customHeight="1" thickBot="1">
      <c r="A2" s="326"/>
      <c r="B2" s="574" t="s">
        <v>308</v>
      </c>
      <c r="C2" s="575"/>
      <c r="D2" s="575"/>
      <c r="E2" s="576"/>
      <c r="F2" s="276"/>
      <c r="G2" s="276"/>
      <c r="H2" s="276"/>
      <c r="I2" s="276"/>
      <c r="J2" s="276"/>
      <c r="K2" s="276"/>
      <c r="M2" s="359"/>
      <c r="O2" s="569">
        <f ca="1">TODAY()</f>
        <v>43144</v>
      </c>
      <c r="P2" s="569"/>
      <c r="Q2" s="569"/>
      <c r="R2" s="32"/>
      <c r="S2" s="400" t="s">
        <v>306</v>
      </c>
      <c r="T2" s="28"/>
      <c r="U2" s="28"/>
      <c r="V2" s="28"/>
      <c r="W2" s="28"/>
      <c r="X2" s="28"/>
      <c r="Y2" s="28"/>
      <c r="Z2" s="28"/>
      <c r="AA2" s="28"/>
      <c r="AB2" s="28"/>
      <c r="AC2" s="28"/>
      <c r="AD2" s="28"/>
      <c r="AE2" s="28"/>
      <c r="AF2" s="28"/>
      <c r="AG2" s="28"/>
      <c r="AH2" s="28"/>
    </row>
    <row r="3" spans="1:34" ht="21.75" customHeight="1">
      <c r="A3" s="326" t="s">
        <v>116</v>
      </c>
      <c r="B3" s="276"/>
      <c r="C3" s="276"/>
      <c r="D3" s="276"/>
      <c r="E3" s="359" t="s">
        <v>278</v>
      </c>
      <c r="F3" s="276"/>
      <c r="G3" s="276"/>
      <c r="H3" s="276"/>
      <c r="I3" s="276"/>
      <c r="J3" s="276"/>
      <c r="K3" s="276"/>
      <c r="L3" s="395"/>
      <c r="M3" s="394"/>
      <c r="N3" s="394"/>
      <c r="O3" s="394"/>
      <c r="P3" s="394"/>
      <c r="R3" s="33"/>
      <c r="S3" s="400" t="s">
        <v>307</v>
      </c>
      <c r="T3" s="28"/>
      <c r="U3" s="28"/>
      <c r="V3" s="28"/>
      <c r="W3" s="28"/>
      <c r="X3" s="28"/>
      <c r="Y3" s="28"/>
      <c r="Z3" s="28"/>
      <c r="AA3" s="28"/>
      <c r="AB3" s="28"/>
      <c r="AC3" s="28"/>
      <c r="AD3" s="28"/>
      <c r="AE3" s="28"/>
      <c r="AF3" s="28"/>
      <c r="AG3" s="28"/>
      <c r="AH3" s="28"/>
    </row>
    <row r="4" spans="1:34" ht="24" customHeight="1">
      <c r="A4" s="326" t="s">
        <v>117</v>
      </c>
      <c r="B4" s="276"/>
      <c r="D4" s="394"/>
      <c r="E4" s="570"/>
      <c r="F4" s="570"/>
      <c r="G4" s="393" t="s">
        <v>14</v>
      </c>
      <c r="H4" s="570"/>
      <c r="I4" s="570"/>
      <c r="J4" s="570" t="s">
        <v>279</v>
      </c>
      <c r="K4" s="570"/>
      <c r="L4" s="276"/>
      <c r="M4" s="394"/>
      <c r="N4" s="394"/>
      <c r="O4" s="394"/>
      <c r="P4" s="394"/>
      <c r="R4" s="33"/>
      <c r="S4" s="33"/>
      <c r="T4" s="28"/>
      <c r="U4" s="28"/>
      <c r="V4" s="28"/>
      <c r="W4" s="28"/>
      <c r="X4" s="28"/>
      <c r="Y4" s="28"/>
      <c r="Z4" s="28"/>
      <c r="AA4" s="28"/>
      <c r="AB4" s="28"/>
      <c r="AC4" s="28"/>
      <c r="AD4" s="28"/>
      <c r="AE4" s="28"/>
      <c r="AF4" s="28"/>
      <c r="AG4" s="28"/>
      <c r="AH4" s="28"/>
    </row>
    <row r="5" spans="1:34" ht="10.5" customHeight="1">
      <c r="A5" s="326"/>
      <c r="B5" s="276"/>
      <c r="C5" s="276"/>
      <c r="D5" s="276"/>
      <c r="E5" s="276"/>
      <c r="F5" s="276"/>
      <c r="G5" s="276"/>
      <c r="H5" s="276"/>
      <c r="I5" s="276"/>
      <c r="J5" s="276"/>
      <c r="K5" s="276"/>
      <c r="L5" s="276"/>
      <c r="M5" s="276"/>
      <c r="N5" s="276"/>
      <c r="O5" s="276"/>
      <c r="P5" s="276"/>
      <c r="Q5" s="276"/>
      <c r="R5" s="34"/>
      <c r="S5" s="35"/>
      <c r="T5" s="36"/>
      <c r="U5" s="28"/>
      <c r="V5" s="28"/>
      <c r="W5" s="28"/>
      <c r="X5" s="28"/>
      <c r="Y5" s="28"/>
      <c r="Z5" s="28"/>
      <c r="AA5" s="28"/>
      <c r="AB5" s="28"/>
      <c r="AC5" s="28"/>
      <c r="AD5" s="28"/>
      <c r="AE5" s="28"/>
      <c r="AF5" s="28"/>
      <c r="AG5" s="28"/>
      <c r="AH5" s="28"/>
    </row>
    <row r="6" spans="1:35" ht="23.25" customHeight="1" thickBot="1">
      <c r="A6" s="326"/>
      <c r="B6" s="83"/>
      <c r="C6" s="83" t="s">
        <v>265</v>
      </c>
      <c r="D6" s="9"/>
      <c r="E6" s="9"/>
      <c r="F6" s="9"/>
      <c r="G6" s="343"/>
      <c r="H6" s="343"/>
      <c r="I6" s="11"/>
      <c r="J6" s="11"/>
      <c r="K6" s="4"/>
      <c r="L6" s="4"/>
      <c r="M6" s="4"/>
      <c r="N6" s="4"/>
      <c r="O6" s="336"/>
      <c r="P6" s="336"/>
      <c r="Q6" s="5"/>
      <c r="R6" s="71"/>
      <c r="S6" s="36"/>
      <c r="T6" s="28"/>
      <c r="U6" s="28"/>
      <c r="V6" s="28"/>
      <c r="W6" s="28"/>
      <c r="X6" s="28"/>
      <c r="Y6" s="28"/>
      <c r="Z6" s="28"/>
      <c r="AA6" s="28"/>
      <c r="AB6" s="28"/>
      <c r="AC6" s="28"/>
      <c r="AD6" s="28"/>
      <c r="AE6" s="28"/>
      <c r="AF6" s="28"/>
      <c r="AG6" s="28"/>
      <c r="AH6" s="28"/>
      <c r="AI6" s="28"/>
    </row>
    <row r="7" spans="1:35" ht="23.25" customHeight="1" thickBot="1">
      <c r="A7" s="326" t="s">
        <v>47</v>
      </c>
      <c r="B7" s="341"/>
      <c r="C7" s="341"/>
      <c r="D7" s="341"/>
      <c r="E7" s="567" t="s">
        <v>299</v>
      </c>
      <c r="F7" s="568"/>
      <c r="G7" s="416"/>
      <c r="H7" s="345" t="s">
        <v>16</v>
      </c>
      <c r="I7" s="587" t="s">
        <v>300</v>
      </c>
      <c r="J7" s="587"/>
      <c r="K7" s="587"/>
      <c r="L7" s="588"/>
      <c r="M7" s="589"/>
      <c r="N7" s="589"/>
      <c r="O7" s="345" t="s">
        <v>16</v>
      </c>
      <c r="P7" s="336"/>
      <c r="Q7" s="4"/>
      <c r="R7" s="37"/>
      <c r="S7" s="36"/>
      <c r="T7" s="28"/>
      <c r="U7" s="28"/>
      <c r="V7" s="28"/>
      <c r="W7" s="28"/>
      <c r="X7" s="28"/>
      <c r="Y7" s="28"/>
      <c r="Z7" s="28"/>
      <c r="AA7" s="28"/>
      <c r="AB7" s="28"/>
      <c r="AC7" s="28"/>
      <c r="AD7" s="28"/>
      <c r="AE7" s="28"/>
      <c r="AF7" s="28"/>
      <c r="AG7" s="28"/>
      <c r="AH7" s="28"/>
      <c r="AI7" s="28"/>
    </row>
    <row r="8" spans="1:35" ht="9" customHeight="1">
      <c r="A8" s="326" t="s">
        <v>48</v>
      </c>
      <c r="B8" s="276"/>
      <c r="C8" s="341"/>
      <c r="D8" s="341"/>
      <c r="E8" s="276"/>
      <c r="F8" s="276"/>
      <c r="G8" s="276"/>
      <c r="H8" s="276"/>
      <c r="I8" s="276"/>
      <c r="J8" s="276"/>
      <c r="K8" s="276"/>
      <c r="L8" s="276"/>
      <c r="M8" s="276"/>
      <c r="N8" s="276"/>
      <c r="O8" s="276"/>
      <c r="P8" s="276"/>
      <c r="R8" s="37"/>
      <c r="S8" s="36"/>
      <c r="T8" s="28"/>
      <c r="U8" s="28"/>
      <c r="V8" s="28"/>
      <c r="W8" s="28"/>
      <c r="X8" s="28"/>
      <c r="Y8" s="28"/>
      <c r="Z8" s="28"/>
      <c r="AA8" s="28"/>
      <c r="AB8" s="28"/>
      <c r="AC8" s="28"/>
      <c r="AD8" s="28"/>
      <c r="AE8" s="28"/>
      <c r="AF8" s="28"/>
      <c r="AG8" s="28"/>
      <c r="AH8" s="28"/>
      <c r="AI8" s="28"/>
    </row>
    <row r="9" spans="1:35" ht="19.5" customHeight="1" thickBot="1">
      <c r="A9" s="326" t="s">
        <v>303</v>
      </c>
      <c r="B9" s="577" t="s">
        <v>296</v>
      </c>
      <c r="C9" s="577"/>
      <c r="D9" s="577"/>
      <c r="E9" s="577"/>
      <c r="F9" s="577"/>
      <c r="G9" s="577"/>
      <c r="H9" s="577"/>
      <c r="I9" s="577"/>
      <c r="J9" s="577"/>
      <c r="K9" s="577"/>
      <c r="L9" s="577"/>
      <c r="M9" s="577"/>
      <c r="N9" s="577"/>
      <c r="O9" s="577"/>
      <c r="P9" s="577"/>
      <c r="Q9" s="577"/>
      <c r="R9" s="37"/>
      <c r="S9" s="28"/>
      <c r="T9" s="28"/>
      <c r="U9" s="28"/>
      <c r="V9" s="28"/>
      <c r="W9" s="28"/>
      <c r="X9" s="28"/>
      <c r="Y9" s="28"/>
      <c r="Z9" s="28"/>
      <c r="AA9" s="28"/>
      <c r="AB9" s="28"/>
      <c r="AC9" s="28"/>
      <c r="AD9" s="28"/>
      <c r="AE9" s="28"/>
      <c r="AF9" s="28"/>
      <c r="AG9" s="28"/>
      <c r="AH9" s="28"/>
      <c r="AI9" s="28"/>
    </row>
    <row r="10" spans="1:35" ht="26.25" customHeight="1" thickBot="1">
      <c r="A10" s="326" t="s">
        <v>304</v>
      </c>
      <c r="B10" s="578" t="s">
        <v>139</v>
      </c>
      <c r="C10" s="579"/>
      <c r="D10" s="580" t="s">
        <v>311</v>
      </c>
      <c r="E10" s="581"/>
      <c r="F10" s="581"/>
      <c r="G10" s="581"/>
      <c r="H10" s="581"/>
      <c r="I10" s="581"/>
      <c r="J10" s="581"/>
      <c r="K10" s="582"/>
      <c r="L10" s="130" t="s">
        <v>174</v>
      </c>
      <c r="M10" s="583">
        <v>2017</v>
      </c>
      <c r="N10" s="583"/>
      <c r="O10" s="120" t="s">
        <v>143</v>
      </c>
      <c r="P10" s="546"/>
      <c r="Q10" s="547"/>
      <c r="R10" s="37"/>
      <c r="S10" s="28"/>
      <c r="T10" s="28"/>
      <c r="U10" s="28"/>
      <c r="V10" s="28"/>
      <c r="W10" s="28"/>
      <c r="X10" s="28"/>
      <c r="Y10" s="28"/>
      <c r="Z10" s="28"/>
      <c r="AA10" s="28"/>
      <c r="AB10" s="28"/>
      <c r="AC10" s="28"/>
      <c r="AD10" s="28"/>
      <c r="AE10" s="28"/>
      <c r="AF10" s="28"/>
      <c r="AG10" s="28"/>
      <c r="AH10" s="28"/>
      <c r="AI10" s="28"/>
    </row>
    <row r="11" spans="1:35" ht="26.25" customHeight="1" thickTop="1">
      <c r="A11" s="326" t="s">
        <v>50</v>
      </c>
      <c r="B11" s="548" t="s">
        <v>3</v>
      </c>
      <c r="C11" s="549"/>
      <c r="D11" s="552"/>
      <c r="E11" s="553"/>
      <c r="F11" s="553"/>
      <c r="G11" s="554"/>
      <c r="H11" s="558" t="s">
        <v>204</v>
      </c>
      <c r="I11" s="559"/>
      <c r="J11" s="559"/>
      <c r="K11" s="560"/>
      <c r="L11" s="558" t="s">
        <v>4</v>
      </c>
      <c r="M11" s="561"/>
      <c r="N11" s="584"/>
      <c r="O11" s="585"/>
      <c r="P11" s="585"/>
      <c r="Q11" s="16" t="s">
        <v>5</v>
      </c>
      <c r="R11" s="37"/>
      <c r="S11" s="28"/>
      <c r="T11" s="28"/>
      <c r="U11" s="28"/>
      <c r="V11" s="28"/>
      <c r="W11" s="28"/>
      <c r="X11" s="28"/>
      <c r="Y11" s="28"/>
      <c r="Z11" s="28"/>
      <c r="AA11" s="28"/>
      <c r="AB11" s="28"/>
      <c r="AC11" s="28"/>
      <c r="AD11" s="28"/>
      <c r="AE11" s="28"/>
      <c r="AF11" s="28"/>
      <c r="AG11" s="28"/>
      <c r="AH11" s="28"/>
      <c r="AI11" s="28"/>
    </row>
    <row r="12" spans="1:35" ht="26.25" customHeight="1" thickBot="1">
      <c r="A12" s="326" t="s">
        <v>305</v>
      </c>
      <c r="B12" s="550"/>
      <c r="C12" s="551"/>
      <c r="D12" s="555"/>
      <c r="E12" s="556"/>
      <c r="F12" s="556"/>
      <c r="G12" s="557"/>
      <c r="H12" s="126" t="s">
        <v>18</v>
      </c>
      <c r="I12" s="12">
        <f>IF((COUNTIF(C14:C27,"○"))=0,"",COUNTIF(C14:C27,"○"))</f>
      </c>
      <c r="J12" s="126" t="s">
        <v>44</v>
      </c>
      <c r="K12" s="114">
        <f>COUNTA(E14:E27)</f>
        <v>1</v>
      </c>
      <c r="L12" s="563" t="s">
        <v>6</v>
      </c>
      <c r="M12" s="564"/>
      <c r="N12" s="565"/>
      <c r="O12" s="565"/>
      <c r="P12" s="565"/>
      <c r="Q12" s="566"/>
      <c r="R12" s="37"/>
      <c r="S12" s="28"/>
      <c r="T12" s="28"/>
      <c r="U12" s="28"/>
      <c r="V12" s="28"/>
      <c r="W12" s="28"/>
      <c r="X12" s="28"/>
      <c r="Y12" s="28"/>
      <c r="Z12" s="28"/>
      <c r="AA12" s="28"/>
      <c r="AB12" s="28"/>
      <c r="AC12" s="28"/>
      <c r="AD12" s="28"/>
      <c r="AE12" s="28"/>
      <c r="AF12" s="28"/>
      <c r="AG12" s="28"/>
      <c r="AH12" s="28"/>
      <c r="AI12" s="28"/>
    </row>
    <row r="13" spans="1:35" ht="26.25" customHeight="1">
      <c r="A13" s="326" t="s">
        <v>51</v>
      </c>
      <c r="B13" s="533" t="s">
        <v>17</v>
      </c>
      <c r="C13" s="17"/>
      <c r="D13" s="15" t="s">
        <v>7</v>
      </c>
      <c r="E13" s="115" t="s">
        <v>142</v>
      </c>
      <c r="F13" s="26" t="s">
        <v>54</v>
      </c>
      <c r="G13" s="27" t="s">
        <v>55</v>
      </c>
      <c r="H13" s="571" t="s">
        <v>173</v>
      </c>
      <c r="I13" s="572"/>
      <c r="J13" s="573"/>
      <c r="K13" s="13" t="s">
        <v>9</v>
      </c>
      <c r="L13" s="119" t="s">
        <v>207</v>
      </c>
      <c r="M13" s="348" t="s">
        <v>214</v>
      </c>
      <c r="N13" s="119" t="s">
        <v>207</v>
      </c>
      <c r="O13" s="408" t="s">
        <v>309</v>
      </c>
      <c r="P13" s="412" t="s">
        <v>312</v>
      </c>
      <c r="Q13" s="924" t="s">
        <v>320</v>
      </c>
      <c r="R13" s="37"/>
      <c r="S13" s="586" t="s">
        <v>313</v>
      </c>
      <c r="T13" s="586"/>
      <c r="U13" s="586"/>
      <c r="V13" s="586"/>
      <c r="W13" s="28"/>
      <c r="X13" s="28"/>
      <c r="Y13" s="28"/>
      <c r="Z13" s="28"/>
      <c r="AA13" s="28"/>
      <c r="AB13" s="28"/>
      <c r="AC13" s="28"/>
      <c r="AD13" s="28"/>
      <c r="AE13" s="28"/>
      <c r="AF13" s="28"/>
      <c r="AG13" s="28"/>
      <c r="AH13" s="28"/>
      <c r="AI13" s="28"/>
    </row>
    <row r="14" spans="1:35" ht="33" customHeight="1">
      <c r="A14" s="326" t="s">
        <v>52</v>
      </c>
      <c r="B14" s="534"/>
      <c r="C14" s="238"/>
      <c r="D14" s="240">
        <v>1</v>
      </c>
      <c r="E14" s="244">
        <v>11111111</v>
      </c>
      <c r="F14" s="245" t="str">
        <f>IF($E14="","",VLOOKUP($E14,'選手一覧'!$A$1:$L$100,2,FALSE))</f>
        <v>琵琶湖</v>
      </c>
      <c r="G14" s="246" t="str">
        <f>IF($E14="","",VLOOKUP($E14,'選手一覧'!$A$1:$L$100,3,FALSE))</f>
        <v>太郎</v>
      </c>
      <c r="H14" s="536">
        <f>IF($E14="","",VLOOKUP($E14,'選手一覧'!$A$1:$L$100,7,FALSE))</f>
        <v>36345</v>
      </c>
      <c r="I14" s="537" t="str">
        <f>IF($E14="","",VLOOKUP($E14,'選手一覧'!$A$1:$L$100,3,FALSE))</f>
        <v>太郎</v>
      </c>
      <c r="J14" s="538" t="str">
        <f>IF($E14="","",VLOOKUP($E14,'選手一覧'!$A$1:$L$100,3,FALSE))</f>
        <v>太郎</v>
      </c>
      <c r="K14" s="247">
        <f>IF(E14="","",VLOOKUP((DATEDIF(H14,DATE($M$10,4,1),"Y")),'年齢対応表'!$A$1:$B$3,2,FALSE))</f>
        <v>3</v>
      </c>
      <c r="L14" s="254"/>
      <c r="M14" s="256"/>
      <c r="N14" s="254"/>
      <c r="O14" s="409"/>
      <c r="P14" s="405"/>
      <c r="Q14" s="413"/>
      <c r="R14" s="37"/>
      <c r="S14" s="586"/>
      <c r="T14" s="586"/>
      <c r="U14" s="586"/>
      <c r="V14" s="586"/>
      <c r="W14" s="28"/>
      <c r="X14" s="28"/>
      <c r="Y14" s="28"/>
      <c r="Z14" s="28"/>
      <c r="AA14" s="28"/>
      <c r="AB14" s="28"/>
      <c r="AC14" s="28"/>
      <c r="AD14" s="28"/>
      <c r="AE14" s="28"/>
      <c r="AF14" s="28"/>
      <c r="AG14" s="28"/>
      <c r="AH14" s="28"/>
      <c r="AI14" s="28"/>
    </row>
    <row r="15" spans="1:35" ht="33" customHeight="1">
      <c r="A15" s="326"/>
      <c r="B15" s="534"/>
      <c r="C15" s="332"/>
      <c r="D15" s="335">
        <v>2</v>
      </c>
      <c r="E15" s="248"/>
      <c r="F15" s="249">
        <f>IF($E15="","",VLOOKUP($E15,'選手一覧'!$A$1:$L$100,2,FALSE))</f>
      </c>
      <c r="G15" s="250">
        <f>IF($E15="","",VLOOKUP($E15,'選手一覧'!$A$1:$L$100,3,FALSE))</f>
      </c>
      <c r="H15" s="539">
        <f>IF($E15="","",VLOOKUP($E15,'選手一覧'!$A$1:$L$100,7,FALSE))</f>
      </c>
      <c r="I15" s="540">
        <f>IF($E15="","",VLOOKUP($E15,'選手一覧'!$A$1:$L$100,3,FALSE))</f>
      </c>
      <c r="J15" s="541">
        <f>IF($E15="","",VLOOKUP($E15,'選手一覧'!$A$1:$L$100,3,FALSE))</f>
      </c>
      <c r="K15" s="251">
        <f>IF(E15="","",VLOOKUP((DATEDIF(H15,DATE($M$10,4,1),"Y")),'年齢対応表'!$A$1:$B$3,2,FALSE))</f>
      </c>
      <c r="L15" s="253"/>
      <c r="M15" s="257"/>
      <c r="N15" s="253"/>
      <c r="O15" s="410"/>
      <c r="P15" s="406"/>
      <c r="Q15" s="414"/>
      <c r="R15" s="37"/>
      <c r="S15" s="28"/>
      <c r="T15" s="28"/>
      <c r="U15" s="28"/>
      <c r="V15" s="28"/>
      <c r="W15" s="28"/>
      <c r="X15" s="28"/>
      <c r="Y15" s="28"/>
      <c r="Z15" s="28"/>
      <c r="AA15" s="28"/>
      <c r="AB15" s="28"/>
      <c r="AC15" s="28"/>
      <c r="AD15" s="28"/>
      <c r="AE15" s="28"/>
      <c r="AF15" s="28"/>
      <c r="AG15" s="28"/>
      <c r="AH15" s="28"/>
      <c r="AI15" s="28"/>
    </row>
    <row r="16" spans="1:35" ht="33" customHeight="1">
      <c r="A16" s="326"/>
      <c r="B16" s="534"/>
      <c r="C16" s="238"/>
      <c r="D16" s="239">
        <v>3</v>
      </c>
      <c r="E16" s="244"/>
      <c r="F16" s="245">
        <f>IF($E16="","",VLOOKUP($E16,'選手一覧'!$A$1:$L$100,2,FALSE))</f>
      </c>
      <c r="G16" s="246">
        <f>IF($E16="","",VLOOKUP($E16,'選手一覧'!$A$1:$L$100,3,FALSE))</f>
      </c>
      <c r="H16" s="536">
        <f>IF($E16="","",VLOOKUP($E16,'選手一覧'!$A$1:$L$100,7,FALSE))</f>
      </c>
      <c r="I16" s="537">
        <f>IF($E16="","",VLOOKUP($E16,'選手一覧'!$A$1:$L$100,3,FALSE))</f>
      </c>
      <c r="J16" s="538">
        <f>IF($E16="","",VLOOKUP($E16,'選手一覧'!$A$1:$L$100,3,FALSE))</f>
      </c>
      <c r="K16" s="247">
        <f>IF(E16="","",VLOOKUP((DATEDIF(H16,DATE($M$10,4,1),"Y")),'年齢対応表'!$A$1:$B$3,2,FALSE))</f>
      </c>
      <c r="L16" s="254"/>
      <c r="M16" s="256"/>
      <c r="N16" s="254"/>
      <c r="O16" s="409"/>
      <c r="P16" s="405"/>
      <c r="Q16" s="413"/>
      <c r="R16" s="37"/>
      <c r="S16" s="28"/>
      <c r="T16" s="28"/>
      <c r="U16" s="28"/>
      <c r="V16" s="28"/>
      <c r="W16" s="28"/>
      <c r="X16" s="28"/>
      <c r="Y16" s="28"/>
      <c r="Z16" s="28"/>
      <c r="AA16" s="28"/>
      <c r="AB16" s="28"/>
      <c r="AC16" s="28"/>
      <c r="AD16" s="28"/>
      <c r="AE16" s="28"/>
      <c r="AF16" s="28"/>
      <c r="AG16" s="28"/>
      <c r="AH16" s="28"/>
      <c r="AI16" s="28"/>
    </row>
    <row r="17" spans="1:35" ht="33" customHeight="1">
      <c r="A17" s="326"/>
      <c r="B17" s="534"/>
      <c r="C17" s="332"/>
      <c r="D17" s="333">
        <v>4</v>
      </c>
      <c r="E17" s="248"/>
      <c r="F17" s="249">
        <f>IF($E17="","",VLOOKUP($E17,'選手一覧'!$A$1:$L$100,2,FALSE))</f>
      </c>
      <c r="G17" s="250">
        <f>IF($E17="","",VLOOKUP($E17,'選手一覧'!$A$1:$L$100,3,FALSE))</f>
      </c>
      <c r="H17" s="539">
        <f>IF($E17="","",VLOOKUP($E17,'選手一覧'!$A$1:$L$100,7,FALSE))</f>
      </c>
      <c r="I17" s="540">
        <f>IF($E17="","",VLOOKUP($E17,'選手一覧'!$A$1:$L$100,3,FALSE))</f>
      </c>
      <c r="J17" s="541">
        <f>IF($E17="","",VLOOKUP($E17,'選手一覧'!$A$1:$L$100,3,FALSE))</f>
      </c>
      <c r="K17" s="251">
        <f>IF(E17="","",VLOOKUP((DATEDIF(H17,DATE($M$10,4,1),"Y")),'年齢対応表'!$A$1:$B$3,2,FALSE))</f>
      </c>
      <c r="L17" s="253"/>
      <c r="M17" s="257"/>
      <c r="N17" s="253"/>
      <c r="O17" s="410"/>
      <c r="P17" s="406"/>
      <c r="Q17" s="414"/>
      <c r="R17" s="37"/>
      <c r="S17" s="28"/>
      <c r="T17" s="28"/>
      <c r="U17" s="28"/>
      <c r="V17" s="28"/>
      <c r="W17" s="28"/>
      <c r="X17" s="28"/>
      <c r="Y17" s="28"/>
      <c r="Z17" s="28"/>
      <c r="AA17" s="28"/>
      <c r="AB17" s="28"/>
      <c r="AC17" s="28"/>
      <c r="AD17" s="28"/>
      <c r="AE17" s="28"/>
      <c r="AF17" s="28"/>
      <c r="AG17" s="28"/>
      <c r="AH17" s="28"/>
      <c r="AI17" s="28"/>
    </row>
    <row r="18" spans="1:35" ht="33" customHeight="1">
      <c r="A18" s="326" t="s">
        <v>21</v>
      </c>
      <c r="B18" s="534"/>
      <c r="C18" s="238"/>
      <c r="D18" s="240">
        <v>5</v>
      </c>
      <c r="E18" s="244"/>
      <c r="F18" s="245">
        <f>IF($E18="","",VLOOKUP($E18,'選手一覧'!$A$1:$L$100,2,FALSE))</f>
      </c>
      <c r="G18" s="246">
        <f>IF($E18="","",VLOOKUP($E18,'選手一覧'!$A$1:$L$100,3,FALSE))</f>
      </c>
      <c r="H18" s="536">
        <f>IF($E18="","",VLOOKUP($E18,'選手一覧'!$A$1:$L$100,7,FALSE))</f>
      </c>
      <c r="I18" s="537">
        <f>IF($E18="","",VLOOKUP($E18,'選手一覧'!$A$1:$L$100,3,FALSE))</f>
      </c>
      <c r="J18" s="538">
        <f>IF($E18="","",VLOOKUP($E18,'選手一覧'!$A$1:$L$100,3,FALSE))</f>
      </c>
      <c r="K18" s="247">
        <f>IF(E18="","",VLOOKUP((DATEDIF(H18,DATE($M$10,4,1),"Y")),'年齢対応表'!$A$1:$B$3,2,FALSE))</f>
      </c>
      <c r="L18" s="254"/>
      <c r="M18" s="256"/>
      <c r="N18" s="254"/>
      <c r="O18" s="409"/>
      <c r="P18" s="405"/>
      <c r="Q18" s="413"/>
      <c r="R18" s="37"/>
      <c r="S18" s="28"/>
      <c r="T18" s="28"/>
      <c r="U18" s="28"/>
      <c r="V18" s="28"/>
      <c r="W18" s="28"/>
      <c r="X18" s="28"/>
      <c r="Y18" s="28"/>
      <c r="Z18" s="28"/>
      <c r="AA18" s="28"/>
      <c r="AB18" s="28"/>
      <c r="AC18" s="28"/>
      <c r="AD18" s="28"/>
      <c r="AE18" s="28"/>
      <c r="AF18" s="28"/>
      <c r="AG18" s="28"/>
      <c r="AH18" s="28"/>
      <c r="AI18" s="28"/>
    </row>
    <row r="19" spans="1:35" ht="33" customHeight="1">
      <c r="A19" s="326"/>
      <c r="B19" s="534"/>
      <c r="C19" s="401"/>
      <c r="D19" s="402">
        <v>6</v>
      </c>
      <c r="E19" s="248"/>
      <c r="F19" s="249">
        <f>IF($E19="","",VLOOKUP($E19,'選手一覧'!$A$1:$L$100,2,FALSE))</f>
      </c>
      <c r="G19" s="250">
        <f>IF($E19="","",VLOOKUP($E19,'選手一覧'!$A$1:$L$100,3,FALSE))</f>
      </c>
      <c r="H19" s="539">
        <f>IF($E19="","",VLOOKUP($E19,'選手一覧'!$A$1:$L$100,7,FALSE))</f>
      </c>
      <c r="I19" s="540">
        <f>IF($E19="","",VLOOKUP($E19,'選手一覧'!$A$1:$L$100,3,FALSE))</f>
      </c>
      <c r="J19" s="541">
        <f>IF($E19="","",VLOOKUP($E19,'選手一覧'!$A$1:$L$100,3,FALSE))</f>
      </c>
      <c r="K19" s="251">
        <f>IF(E19="","",VLOOKUP((DATEDIF(H19,DATE($M$10,4,1),"Y")),'年齢対応表'!$A$1:$B$3,2,FALSE))</f>
      </c>
      <c r="L19" s="253"/>
      <c r="M19" s="257"/>
      <c r="N19" s="253"/>
      <c r="O19" s="410"/>
      <c r="P19" s="406"/>
      <c r="Q19" s="414"/>
      <c r="R19" s="37"/>
      <c r="S19" s="28"/>
      <c r="T19" s="28"/>
      <c r="U19" s="28"/>
      <c r="V19" s="28"/>
      <c r="W19" s="28"/>
      <c r="X19" s="28"/>
      <c r="Y19" s="28"/>
      <c r="Z19" s="28"/>
      <c r="AA19" s="28"/>
      <c r="AB19" s="28"/>
      <c r="AC19" s="28"/>
      <c r="AD19" s="28"/>
      <c r="AE19" s="28"/>
      <c r="AF19" s="28"/>
      <c r="AG19" s="28"/>
      <c r="AH19" s="28"/>
      <c r="AI19" s="28"/>
    </row>
    <row r="20" spans="1:35" ht="33" customHeight="1">
      <c r="A20" s="326"/>
      <c r="B20" s="534"/>
      <c r="C20" s="238"/>
      <c r="D20" s="240">
        <v>7</v>
      </c>
      <c r="E20" s="244"/>
      <c r="F20" s="245">
        <f>IF($E20="","",VLOOKUP($E20,'選手一覧'!$A$1:$L$100,2,FALSE))</f>
      </c>
      <c r="G20" s="246">
        <f>IF($E20="","",VLOOKUP($E20,'選手一覧'!$A$1:$L$100,3,FALSE))</f>
      </c>
      <c r="H20" s="536">
        <f>IF($E20="","",VLOOKUP($E20,'選手一覧'!$A$1:$L$100,7,FALSE))</f>
      </c>
      <c r="I20" s="537"/>
      <c r="J20" s="538"/>
      <c r="K20" s="247">
        <f>IF(E20="","",VLOOKUP((DATEDIF(H20,DATE($M$10,4,1),"Y")),'年齢対応表'!$A$1:$B$3,2,FALSE))</f>
      </c>
      <c r="L20" s="254"/>
      <c r="M20" s="256"/>
      <c r="N20" s="254"/>
      <c r="O20" s="409"/>
      <c r="P20" s="405"/>
      <c r="Q20" s="413"/>
      <c r="R20" s="37"/>
      <c r="S20" s="28"/>
      <c r="T20" s="28"/>
      <c r="U20" s="28"/>
      <c r="V20" s="28"/>
      <c r="W20" s="28"/>
      <c r="X20" s="28"/>
      <c r="Y20" s="28"/>
      <c r="Z20" s="28"/>
      <c r="AA20" s="28"/>
      <c r="AB20" s="28"/>
      <c r="AC20" s="28"/>
      <c r="AD20" s="28"/>
      <c r="AE20" s="28"/>
      <c r="AF20" s="28"/>
      <c r="AG20" s="28"/>
      <c r="AH20" s="28"/>
      <c r="AI20" s="28"/>
    </row>
    <row r="21" spans="1:35" ht="33" customHeight="1">
      <c r="A21" s="326"/>
      <c r="B21" s="534"/>
      <c r="C21" s="401"/>
      <c r="D21" s="402">
        <v>8</v>
      </c>
      <c r="E21" s="248"/>
      <c r="F21" s="249">
        <f>IF($E21="","",VLOOKUP($E21,'選手一覧'!$A$1:$L$100,2,FALSE))</f>
      </c>
      <c r="G21" s="250">
        <f>IF($E21="","",VLOOKUP($E21,'選手一覧'!$A$1:$L$100,3,FALSE))</f>
      </c>
      <c r="H21" s="539">
        <f>IF($E21="","",VLOOKUP($E21,'選手一覧'!$A$1:$L$100,7,FALSE))</f>
      </c>
      <c r="I21" s="540"/>
      <c r="J21" s="541"/>
      <c r="K21" s="251">
        <f>IF(E21="","",VLOOKUP((DATEDIF(H21,DATE($M$10,4,1),"Y")),'年齢対応表'!$A$1:$B$3,2,FALSE))</f>
      </c>
      <c r="L21" s="253"/>
      <c r="M21" s="257"/>
      <c r="N21" s="253"/>
      <c r="O21" s="410"/>
      <c r="P21" s="406"/>
      <c r="Q21" s="414"/>
      <c r="R21" s="37"/>
      <c r="S21" s="28"/>
      <c r="T21" s="28"/>
      <c r="U21" s="28"/>
      <c r="V21" s="28"/>
      <c r="W21" s="28"/>
      <c r="X21" s="28"/>
      <c r="Y21" s="28"/>
      <c r="Z21" s="28"/>
      <c r="AA21" s="28"/>
      <c r="AB21" s="28"/>
      <c r="AC21" s="28"/>
      <c r="AD21" s="28"/>
      <c r="AE21" s="28"/>
      <c r="AF21" s="28"/>
      <c r="AG21" s="28"/>
      <c r="AH21" s="28"/>
      <c r="AI21" s="28"/>
    </row>
    <row r="22" spans="1:35" ht="33" customHeight="1">
      <c r="A22" s="326"/>
      <c r="B22" s="534"/>
      <c r="C22" s="238"/>
      <c r="D22" s="240">
        <v>9</v>
      </c>
      <c r="E22" s="244"/>
      <c r="F22" s="245">
        <f>IF($E22="","",VLOOKUP($E22,'選手一覧'!$A$1:$L$100,2,FALSE))</f>
      </c>
      <c r="G22" s="246">
        <f>IF($E22="","",VLOOKUP($E22,'選手一覧'!$A$1:$L$100,3,FALSE))</f>
      </c>
      <c r="H22" s="536">
        <f>IF($E22="","",VLOOKUP($E22,'選手一覧'!$A$1:$L$100,7,FALSE))</f>
      </c>
      <c r="I22" s="537"/>
      <c r="J22" s="538"/>
      <c r="K22" s="247">
        <f>IF(E22="","",VLOOKUP((DATEDIF(H22,DATE($M$10,4,1),"Y")),'年齢対応表'!$A$1:$B$3,2,FALSE))</f>
      </c>
      <c r="L22" s="254"/>
      <c r="M22" s="256"/>
      <c r="N22" s="254"/>
      <c r="O22" s="409"/>
      <c r="P22" s="405"/>
      <c r="Q22" s="413"/>
      <c r="R22" s="37"/>
      <c r="S22" s="28"/>
      <c r="T22" s="28"/>
      <c r="U22" s="28"/>
      <c r="V22" s="28"/>
      <c r="W22" s="28"/>
      <c r="X22" s="28"/>
      <c r="Y22" s="28"/>
      <c r="Z22" s="28"/>
      <c r="AA22" s="28"/>
      <c r="AB22" s="28"/>
      <c r="AC22" s="28"/>
      <c r="AD22" s="28"/>
      <c r="AE22" s="28"/>
      <c r="AF22" s="28"/>
      <c r="AG22" s="28"/>
      <c r="AH22" s="28"/>
      <c r="AI22" s="28"/>
    </row>
    <row r="23" spans="1:35" ht="33" customHeight="1">
      <c r="A23" s="326"/>
      <c r="B23" s="534"/>
      <c r="C23" s="332"/>
      <c r="D23" s="333">
        <v>10</v>
      </c>
      <c r="E23" s="248"/>
      <c r="F23" s="249">
        <f>IF($E23="","",VLOOKUP($E23,'選手一覧'!$A$1:$L$100,2,FALSE))</f>
      </c>
      <c r="G23" s="250">
        <f>IF($E23="","",VLOOKUP($E23,'選手一覧'!$A$1:$L$100,3,FALSE))</f>
      </c>
      <c r="H23" s="539">
        <f>IF($E23="","",VLOOKUP($E23,'選手一覧'!$A$1:$L$100,7,FALSE))</f>
      </c>
      <c r="I23" s="540">
        <f>IF($E23="","",VLOOKUP($E23,'選手一覧'!$A$1:$L$100,3,FALSE))</f>
      </c>
      <c r="J23" s="541">
        <f>IF($E23="","",VLOOKUP($E23,'選手一覧'!$A$1:$L$100,3,FALSE))</f>
      </c>
      <c r="K23" s="251">
        <f>IF(E23="","",VLOOKUP((DATEDIF(H23,DATE($M$10,4,1),"Y")),'年齢対応表'!$A$1:$B$3,2,FALSE))</f>
      </c>
      <c r="L23" s="253"/>
      <c r="M23" s="257"/>
      <c r="N23" s="253"/>
      <c r="O23" s="410"/>
      <c r="P23" s="406"/>
      <c r="Q23" s="414"/>
      <c r="R23" s="37"/>
      <c r="S23" s="28"/>
      <c r="T23" s="28"/>
      <c r="U23" s="28"/>
      <c r="V23" s="28"/>
      <c r="W23" s="28"/>
      <c r="X23" s="28"/>
      <c r="Y23" s="28"/>
      <c r="Z23" s="28"/>
      <c r="AA23" s="28"/>
      <c r="AB23" s="28"/>
      <c r="AC23" s="28"/>
      <c r="AD23" s="28"/>
      <c r="AE23" s="28"/>
      <c r="AF23" s="28"/>
      <c r="AG23" s="28"/>
      <c r="AH23" s="28"/>
      <c r="AI23" s="28"/>
    </row>
    <row r="24" spans="1:35" ht="33" customHeight="1">
      <c r="A24" s="326"/>
      <c r="B24" s="534"/>
      <c r="C24" s="238"/>
      <c r="D24" s="240">
        <v>11</v>
      </c>
      <c r="E24" s="244"/>
      <c r="F24" s="245">
        <f>IF($E24="","",VLOOKUP($E24,'選手一覧'!$A$1:$L$100,2,FALSE))</f>
      </c>
      <c r="G24" s="246">
        <f>IF($E24="","",VLOOKUP($E24,'選手一覧'!$A$1:$L$100,3,FALSE))</f>
      </c>
      <c r="H24" s="536">
        <f>IF($E24="","",VLOOKUP($E24,'選手一覧'!$A$1:$L$100,7,FALSE))</f>
      </c>
      <c r="I24" s="537"/>
      <c r="J24" s="538"/>
      <c r="K24" s="247">
        <f>IF(E24="","",VLOOKUP((DATEDIF(H24,DATE($M$10,4,1),"Y")),'年齢対応表'!$A$1:$B$3,2,FALSE))</f>
      </c>
      <c r="L24" s="254"/>
      <c r="M24" s="256"/>
      <c r="N24" s="254"/>
      <c r="O24" s="409"/>
      <c r="P24" s="405"/>
      <c r="Q24" s="413"/>
      <c r="R24" s="37"/>
      <c r="S24" s="28"/>
      <c r="T24" s="28"/>
      <c r="U24" s="28"/>
      <c r="V24" s="28"/>
      <c r="W24" s="28"/>
      <c r="X24" s="28"/>
      <c r="Y24" s="28"/>
      <c r="Z24" s="28"/>
      <c r="AA24" s="28"/>
      <c r="AB24" s="28"/>
      <c r="AC24" s="28"/>
      <c r="AD24" s="28"/>
      <c r="AE24" s="28"/>
      <c r="AF24" s="28"/>
      <c r="AG24" s="28"/>
      <c r="AH24" s="28"/>
      <c r="AI24" s="28"/>
    </row>
    <row r="25" spans="1:35" ht="33" customHeight="1">
      <c r="A25" s="326"/>
      <c r="B25" s="534"/>
      <c r="C25" s="332"/>
      <c r="D25" s="333">
        <v>12</v>
      </c>
      <c r="E25" s="248"/>
      <c r="F25" s="249">
        <f>IF($E25="","",VLOOKUP($E25,'選手一覧'!$A$1:$L$100,2,FALSE))</f>
      </c>
      <c r="G25" s="250">
        <f>IF($E25="","",VLOOKUP($E25,'選手一覧'!$A$1:$L$100,3,FALSE))</f>
      </c>
      <c r="H25" s="539">
        <f>IF($E25="","",VLOOKUP($E25,'選手一覧'!$A$1:$L$100,7,FALSE))</f>
      </c>
      <c r="I25" s="540"/>
      <c r="J25" s="541"/>
      <c r="K25" s="251">
        <f>IF(E25="","",VLOOKUP((DATEDIF(H25,DATE($M$10,4,1),"Y")),'年齢対応表'!$A$1:$B$3,2,FALSE))</f>
      </c>
      <c r="L25" s="253"/>
      <c r="M25" s="257"/>
      <c r="N25" s="253"/>
      <c r="O25" s="410"/>
      <c r="P25" s="406"/>
      <c r="Q25" s="414"/>
      <c r="R25" s="37"/>
      <c r="S25" s="28"/>
      <c r="T25" s="28"/>
      <c r="U25" s="28"/>
      <c r="V25" s="28"/>
      <c r="W25" s="28"/>
      <c r="X25" s="28"/>
      <c r="Y25" s="28"/>
      <c r="Z25" s="28"/>
      <c r="AA25" s="28"/>
      <c r="AB25" s="28"/>
      <c r="AC25" s="28"/>
      <c r="AD25" s="28"/>
      <c r="AE25" s="28"/>
      <c r="AF25" s="28"/>
      <c r="AG25" s="28"/>
      <c r="AH25" s="28"/>
      <c r="AI25" s="28"/>
    </row>
    <row r="26" spans="1:35" ht="33" customHeight="1">
      <c r="A26" s="49"/>
      <c r="B26" s="534"/>
      <c r="C26" s="238"/>
      <c r="D26" s="240">
        <v>13</v>
      </c>
      <c r="E26" s="244"/>
      <c r="F26" s="245">
        <f>IF($E26="","",VLOOKUP($E26,'選手一覧'!$A$1:$L$100,2,FALSE))</f>
      </c>
      <c r="G26" s="246">
        <f>IF($E26="","",VLOOKUP($E26,'選手一覧'!$A$1:$L$100,3,FALSE))</f>
      </c>
      <c r="H26" s="536">
        <f>IF($E26="","",VLOOKUP($E26,'選手一覧'!$A$1:$L$100,7,FALSE))</f>
      </c>
      <c r="I26" s="537"/>
      <c r="J26" s="538"/>
      <c r="K26" s="247">
        <f>IF(E26="","",VLOOKUP((DATEDIF(H26,DATE($M$10,4,1),"Y")),'年齢対応表'!$A$1:$B$3,2,FALSE))</f>
      </c>
      <c r="L26" s="254"/>
      <c r="M26" s="256"/>
      <c r="N26" s="254"/>
      <c r="O26" s="409"/>
      <c r="P26" s="405"/>
      <c r="Q26" s="413"/>
      <c r="R26" s="28"/>
      <c r="S26" s="28"/>
      <c r="T26" s="28"/>
      <c r="U26" s="28"/>
      <c r="V26" s="28"/>
      <c r="W26" s="28"/>
      <c r="X26" s="28"/>
      <c r="Y26" s="28"/>
      <c r="Z26" s="28"/>
      <c r="AA26" s="28"/>
      <c r="AB26" s="28"/>
      <c r="AC26" s="28"/>
      <c r="AD26" s="28"/>
      <c r="AE26" s="28"/>
      <c r="AF26" s="28"/>
      <c r="AG26" s="28"/>
      <c r="AH26" s="28"/>
      <c r="AI26" s="28"/>
    </row>
    <row r="27" spans="1:35" ht="33" customHeight="1" thickBot="1">
      <c r="A27" s="49"/>
      <c r="B27" s="535"/>
      <c r="C27" s="242"/>
      <c r="D27" s="243">
        <v>14</v>
      </c>
      <c r="E27" s="252"/>
      <c r="F27" s="218">
        <f>IF($E27="","",VLOOKUP($E27,'選手一覧'!$A$1:$L$100,2,FALSE))</f>
      </c>
      <c r="G27" s="219">
        <f>IF($E27="","",VLOOKUP($E27,'選手一覧'!$A$1:$L$100,3,FALSE))</f>
      </c>
      <c r="H27" s="542">
        <f>IF($E27="","",VLOOKUP($E27,'選手一覧'!$A$1:$L$100,7,FALSE))</f>
      </c>
      <c r="I27" s="543">
        <f>IF($E27="","",VLOOKUP($E27,'選手一覧'!$A$1:$L$100,3,FALSE))</f>
      </c>
      <c r="J27" s="544">
        <f>IF($E27="","",VLOOKUP($E27,'選手一覧'!$A$1:$L$100,3,FALSE))</f>
      </c>
      <c r="K27" s="192">
        <f>IF(E27="","",VLOOKUP((DATEDIF(H27,DATE($M$10,4,1),"Y")),'年齢対応表'!$A$1:$B$3,2,FALSE))</f>
      </c>
      <c r="L27" s="255"/>
      <c r="M27" s="258"/>
      <c r="N27" s="255"/>
      <c r="O27" s="411"/>
      <c r="P27" s="407"/>
      <c r="Q27" s="415"/>
      <c r="R27" s="28"/>
      <c r="S27" s="28"/>
      <c r="T27" s="28"/>
      <c r="U27" s="28"/>
      <c r="V27" s="28"/>
      <c r="W27" s="28"/>
      <c r="X27" s="28"/>
      <c r="Y27" s="28"/>
      <c r="Z27" s="28"/>
      <c r="AA27" s="28"/>
      <c r="AB27" s="28"/>
      <c r="AC27" s="28"/>
      <c r="AD27" s="28"/>
      <c r="AE27" s="28"/>
      <c r="AF27" s="28"/>
      <c r="AG27" s="28"/>
      <c r="AH27" s="28"/>
      <c r="AI27" s="28"/>
    </row>
    <row r="28" spans="1:35" ht="14.25" customHeight="1">
      <c r="A28" s="49"/>
      <c r="D28" s="1"/>
      <c r="E28" s="1"/>
      <c r="F28" s="1"/>
      <c r="R28" s="28"/>
      <c r="S28" s="28"/>
      <c r="T28" s="28"/>
      <c r="U28" s="28"/>
      <c r="V28" s="28"/>
      <c r="W28" s="28"/>
      <c r="X28" s="28"/>
      <c r="Y28" s="28"/>
      <c r="Z28" s="28"/>
      <c r="AA28" s="28"/>
      <c r="AB28" s="28"/>
      <c r="AC28" s="28"/>
      <c r="AD28" s="28"/>
      <c r="AE28" s="28"/>
      <c r="AF28" s="28"/>
      <c r="AG28" s="28"/>
      <c r="AH28" s="28"/>
      <c r="AI28" s="28"/>
    </row>
    <row r="29" spans="1:35" ht="24" customHeight="1">
      <c r="A29" s="49"/>
      <c r="B29" s="3"/>
      <c r="C29" s="3"/>
      <c r="D29" s="1" t="s">
        <v>266</v>
      </c>
      <c r="E29" s="1"/>
      <c r="F29" s="1"/>
      <c r="G29" s="1"/>
      <c r="H29" s="1"/>
      <c r="I29" s="1"/>
      <c r="J29" s="1"/>
      <c r="K29" s="1"/>
      <c r="L29" s="1"/>
      <c r="M29" s="1"/>
      <c r="N29" s="1"/>
      <c r="O29" s="1"/>
      <c r="P29" s="1"/>
      <c r="Q29" s="1"/>
      <c r="R29" s="28"/>
      <c r="S29" s="28"/>
      <c r="T29" s="28"/>
      <c r="U29" s="28"/>
      <c r="V29" s="28"/>
      <c r="W29" s="28"/>
      <c r="X29" s="28"/>
      <c r="Y29" s="28"/>
      <c r="Z29" s="28"/>
      <c r="AA29" s="28"/>
      <c r="AB29" s="28"/>
      <c r="AC29" s="28"/>
      <c r="AD29" s="28"/>
      <c r="AE29" s="28"/>
      <c r="AF29" s="28"/>
      <c r="AG29" s="28"/>
      <c r="AH29" s="28"/>
      <c r="AI29" s="28"/>
    </row>
    <row r="30" spans="1:35" ht="12" customHeight="1">
      <c r="A30" s="49"/>
      <c r="B30" s="3"/>
      <c r="C30" s="3"/>
      <c r="D30" s="344"/>
      <c r="E30" s="1"/>
      <c r="F30" s="1"/>
      <c r="J30" s="545"/>
      <c r="K30" s="545"/>
      <c r="L30" s="545"/>
      <c r="M30" s="545"/>
      <c r="N30" s="545"/>
      <c r="O30" s="545"/>
      <c r="P30" s="545"/>
      <c r="Q30" s="545"/>
      <c r="R30" s="28"/>
      <c r="S30" s="28"/>
      <c r="T30" s="28"/>
      <c r="U30" s="28"/>
      <c r="V30" s="28"/>
      <c r="W30" s="28"/>
      <c r="X30" s="28"/>
      <c r="Y30" s="28"/>
      <c r="Z30" s="28"/>
      <c r="AA30" s="28"/>
      <c r="AB30" s="28"/>
      <c r="AC30" s="28"/>
      <c r="AD30" s="28"/>
      <c r="AE30" s="28"/>
      <c r="AF30" s="28"/>
      <c r="AG30" s="28"/>
      <c r="AH30" s="28"/>
      <c r="AI30" s="28"/>
    </row>
    <row r="31" spans="1:35" ht="24" customHeight="1">
      <c r="A31" s="49"/>
      <c r="B31" s="3"/>
      <c r="C31" s="3"/>
      <c r="E31" s="1"/>
      <c r="F31" s="1"/>
      <c r="J31" s="70" t="s">
        <v>11</v>
      </c>
      <c r="K31" s="241"/>
      <c r="L31" s="241"/>
      <c r="M31" s="241"/>
      <c r="N31" s="241"/>
      <c r="O31" s="241"/>
      <c r="P31" s="241"/>
      <c r="Q31" s="241"/>
      <c r="R31" s="28"/>
      <c r="S31" s="28"/>
      <c r="T31" s="28"/>
      <c r="U31" s="28"/>
      <c r="V31" s="28"/>
      <c r="W31" s="28"/>
      <c r="X31" s="28"/>
      <c r="Y31" s="28"/>
      <c r="Z31" s="28"/>
      <c r="AA31" s="28"/>
      <c r="AB31" s="28"/>
      <c r="AC31" s="28"/>
      <c r="AD31" s="28"/>
      <c r="AE31" s="28"/>
      <c r="AF31" s="28"/>
      <c r="AG31" s="28"/>
      <c r="AH31" s="28"/>
      <c r="AI31" s="28"/>
    </row>
    <row r="32" spans="1:35" ht="30" customHeight="1">
      <c r="A32" s="49"/>
      <c r="B32" s="3"/>
      <c r="C32" s="3"/>
      <c r="D32" s="11"/>
      <c r="E32" s="11"/>
      <c r="F32" s="11"/>
      <c r="G32" s="11"/>
      <c r="J32" s="531"/>
      <c r="K32" s="531"/>
      <c r="L32" s="531"/>
      <c r="M32" s="531"/>
      <c r="N32" s="531"/>
      <c r="O32" s="3" t="s">
        <v>12</v>
      </c>
      <c r="P32" s="3"/>
      <c r="R32" s="28"/>
      <c r="S32" s="28"/>
      <c r="T32" s="28"/>
      <c r="U32" s="28"/>
      <c r="V32" s="28"/>
      <c r="W32" s="28"/>
      <c r="X32" s="28"/>
      <c r="Y32" s="28"/>
      <c r="Z32" s="28"/>
      <c r="AA32" s="28"/>
      <c r="AB32" s="28"/>
      <c r="AC32" s="28"/>
      <c r="AD32" s="28"/>
      <c r="AE32" s="28"/>
      <c r="AF32" s="28"/>
      <c r="AG32" s="28"/>
      <c r="AH32" s="28"/>
      <c r="AI32" s="28"/>
    </row>
    <row r="33" spans="1:35" ht="30.75" customHeight="1">
      <c r="A33" s="49"/>
      <c r="E33" s="1"/>
      <c r="F33" s="1"/>
      <c r="J33" s="532"/>
      <c r="K33" s="532"/>
      <c r="L33" s="532"/>
      <c r="M33" s="532"/>
      <c r="N33" s="532"/>
      <c r="O33" s="193" t="s">
        <v>5</v>
      </c>
      <c r="P33" s="1"/>
      <c r="R33" s="28"/>
      <c r="S33" s="28"/>
      <c r="T33" s="28"/>
      <c r="U33" s="28"/>
      <c r="V33" s="28"/>
      <c r="W33" s="28"/>
      <c r="X33" s="28"/>
      <c r="Y33" s="28"/>
      <c r="Z33" s="28"/>
      <c r="AA33" s="28"/>
      <c r="AB33" s="28"/>
      <c r="AC33" s="28"/>
      <c r="AD33" s="28"/>
      <c r="AE33" s="28"/>
      <c r="AF33" s="28"/>
      <c r="AG33" s="28"/>
      <c r="AH33" s="28"/>
      <c r="AI33" s="28"/>
    </row>
    <row r="34" spans="1:35" ht="10.5" customHeight="1">
      <c r="A34" s="49"/>
      <c r="R34" s="28"/>
      <c r="S34" s="28"/>
      <c r="T34" s="28"/>
      <c r="U34" s="28"/>
      <c r="V34" s="28"/>
      <c r="W34" s="28"/>
      <c r="X34" s="28"/>
      <c r="Y34" s="28"/>
      <c r="Z34" s="28"/>
      <c r="AA34" s="28"/>
      <c r="AB34" s="28"/>
      <c r="AC34" s="28"/>
      <c r="AD34" s="28"/>
      <c r="AE34" s="28"/>
      <c r="AF34" s="28"/>
      <c r="AG34" s="28"/>
      <c r="AH34" s="28"/>
      <c r="AI34" s="28"/>
    </row>
    <row r="35" spans="1:36" ht="13.5">
      <c r="A35" s="28"/>
      <c r="B35" s="28"/>
      <c r="C35" s="28"/>
      <c r="D35" s="30"/>
      <c r="E35" s="30"/>
      <c r="F35" s="30"/>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row>
    <row r="36" spans="1:36" ht="13.5">
      <c r="A36" s="28"/>
      <c r="B36" s="28"/>
      <c r="C36" s="28"/>
      <c r="D36" s="30"/>
      <c r="E36" s="30"/>
      <c r="F36" s="30"/>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row>
    <row r="37" spans="1:36" ht="13.5">
      <c r="A37" s="28"/>
      <c r="B37" s="28"/>
      <c r="C37" s="28"/>
      <c r="D37" s="30"/>
      <c r="E37" s="30"/>
      <c r="F37" s="30"/>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row>
    <row r="38" spans="1:36" ht="13.5">
      <c r="A38" s="28"/>
      <c r="B38" s="28"/>
      <c r="C38" s="28"/>
      <c r="D38" s="30"/>
      <c r="E38" s="30"/>
      <c r="F38" s="30"/>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row>
    <row r="39" spans="1:36" ht="13.5">
      <c r="A39" s="28"/>
      <c r="B39" s="28"/>
      <c r="C39" s="28"/>
      <c r="D39" s="30"/>
      <c r="E39" s="30"/>
      <c r="F39" s="30"/>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row>
    <row r="40" spans="1:36" ht="13.5">
      <c r="A40" s="28"/>
      <c r="B40" s="28"/>
      <c r="C40" s="28"/>
      <c r="D40" s="30"/>
      <c r="E40" s="30"/>
      <c r="F40" s="30"/>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row>
    <row r="41" spans="1:36" ht="13.5">
      <c r="A41" s="28"/>
      <c r="B41" s="28"/>
      <c r="C41" s="28"/>
      <c r="D41" s="30"/>
      <c r="E41" s="30"/>
      <c r="F41" s="30"/>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row>
    <row r="42" spans="1:36" ht="13.5">
      <c r="A42" s="28"/>
      <c r="B42" s="28"/>
      <c r="C42" s="28"/>
      <c r="D42" s="30"/>
      <c r="E42" s="30"/>
      <c r="F42" s="30"/>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row>
    <row r="43" spans="1:36" ht="13.5">
      <c r="A43" s="28"/>
      <c r="B43" s="28"/>
      <c r="C43" s="28"/>
      <c r="D43" s="29"/>
      <c r="E43" s="29"/>
      <c r="F43" s="29"/>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row>
    <row r="44" spans="1:36" ht="13.5">
      <c r="A44" s="28"/>
      <c r="B44" s="28"/>
      <c r="C44" s="28"/>
      <c r="D44" s="29"/>
      <c r="E44" s="29"/>
      <c r="F44" s="29"/>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row>
    <row r="45" spans="1:36" ht="13.5">
      <c r="A45" s="28"/>
      <c r="B45" s="28"/>
      <c r="C45" s="28"/>
      <c r="D45" s="29"/>
      <c r="E45" s="29"/>
      <c r="F45" s="29"/>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row>
    <row r="46" spans="1:36" ht="13.5">
      <c r="A46" s="28"/>
      <c r="B46" s="28"/>
      <c r="C46" s="28"/>
      <c r="D46" s="29"/>
      <c r="E46" s="29"/>
      <c r="F46" s="29"/>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row>
    <row r="47" spans="1:36" ht="13.5">
      <c r="A47" s="28"/>
      <c r="B47" s="28"/>
      <c r="C47" s="28"/>
      <c r="D47" s="29"/>
      <c r="E47" s="29"/>
      <c r="F47" s="29"/>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row>
    <row r="48" spans="1:36" ht="13.5">
      <c r="A48" s="28"/>
      <c r="B48" s="28"/>
      <c r="C48" s="28"/>
      <c r="D48" s="29"/>
      <c r="E48" s="29"/>
      <c r="F48" s="29"/>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row>
    <row r="49" spans="1:36" ht="13.5">
      <c r="A49" s="28"/>
      <c r="B49" s="28"/>
      <c r="C49" s="28"/>
      <c r="D49" s="29"/>
      <c r="E49" s="29"/>
      <c r="F49" s="29"/>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row>
    <row r="50" spans="1:36" ht="13.5">
      <c r="A50" s="28"/>
      <c r="B50" s="28"/>
      <c r="C50" s="28"/>
      <c r="D50" s="29"/>
      <c r="E50" s="29"/>
      <c r="F50" s="29"/>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row>
    <row r="51" spans="1:36" ht="13.5">
      <c r="A51" s="28"/>
      <c r="B51" s="28"/>
      <c r="C51" s="28"/>
      <c r="D51" s="29"/>
      <c r="E51" s="29"/>
      <c r="F51" s="29"/>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row>
    <row r="52" spans="1:36" ht="13.5">
      <c r="A52" s="28"/>
      <c r="B52" s="28"/>
      <c r="C52" s="28"/>
      <c r="D52" s="29"/>
      <c r="E52" s="29"/>
      <c r="F52" s="29"/>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row>
    <row r="53" spans="1:36" ht="13.5">
      <c r="A53" s="28"/>
      <c r="B53" s="28"/>
      <c r="C53" s="28"/>
      <c r="D53" s="29"/>
      <c r="E53" s="29"/>
      <c r="F53" s="29"/>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row>
    <row r="54" spans="1:36" ht="13.5">
      <c r="A54" s="28"/>
      <c r="B54" s="28"/>
      <c r="C54" s="28"/>
      <c r="D54" s="29"/>
      <c r="E54" s="29"/>
      <c r="F54" s="29"/>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row>
    <row r="55" spans="1:36" ht="13.5">
      <c r="A55" s="28"/>
      <c r="B55" s="28"/>
      <c r="C55" s="28"/>
      <c r="D55" s="29"/>
      <c r="E55" s="29"/>
      <c r="F55" s="29"/>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row>
    <row r="56" spans="1:36" ht="13.5">
      <c r="A56" s="28"/>
      <c r="B56" s="28"/>
      <c r="C56" s="28"/>
      <c r="D56" s="29"/>
      <c r="E56" s="29"/>
      <c r="F56" s="29"/>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row>
    <row r="57" spans="1:36" ht="13.5">
      <c r="A57" s="28"/>
      <c r="B57" s="28"/>
      <c r="C57" s="28"/>
      <c r="D57" s="29"/>
      <c r="E57" s="29"/>
      <c r="F57" s="29"/>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row>
    <row r="58" spans="1:36" ht="13.5">
      <c r="A58" s="28"/>
      <c r="B58" s="28"/>
      <c r="C58" s="28"/>
      <c r="D58" s="29"/>
      <c r="E58" s="29"/>
      <c r="F58" s="29"/>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row>
    <row r="59" spans="1:36" ht="13.5">
      <c r="A59" s="28"/>
      <c r="B59" s="28"/>
      <c r="C59" s="28"/>
      <c r="D59" s="29"/>
      <c r="E59" s="29"/>
      <c r="F59" s="29"/>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row>
    <row r="60" spans="1:36" ht="13.5">
      <c r="A60" s="28"/>
      <c r="B60" s="28"/>
      <c r="C60" s="28"/>
      <c r="D60" s="29"/>
      <c r="E60" s="29"/>
      <c r="F60" s="29"/>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row>
    <row r="61" spans="1:36" ht="13.5">
      <c r="A61" s="28"/>
      <c r="B61" s="28"/>
      <c r="C61" s="28"/>
      <c r="D61" s="29"/>
      <c r="E61" s="29"/>
      <c r="F61" s="29"/>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row>
    <row r="62" spans="1:36" ht="13.5">
      <c r="A62" s="28"/>
      <c r="B62" s="28"/>
      <c r="C62" s="28"/>
      <c r="D62" s="29"/>
      <c r="E62" s="29"/>
      <c r="F62" s="29"/>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row>
    <row r="63" spans="1:36" ht="13.5">
      <c r="A63" s="28"/>
      <c r="B63" s="28"/>
      <c r="C63" s="28"/>
      <c r="D63" s="29"/>
      <c r="E63" s="29"/>
      <c r="F63" s="29"/>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row>
    <row r="64" spans="1:36" ht="13.5">
      <c r="A64" s="28"/>
      <c r="B64" s="28"/>
      <c r="C64" s="28"/>
      <c r="D64" s="29"/>
      <c r="E64" s="29"/>
      <c r="F64" s="29"/>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row>
    <row r="65" spans="1:36" ht="13.5">
      <c r="A65" s="28"/>
      <c r="B65" s="28"/>
      <c r="C65" s="28"/>
      <c r="D65" s="29"/>
      <c r="E65" s="29"/>
      <c r="F65" s="29"/>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row>
    <row r="66" spans="1:36" ht="13.5">
      <c r="A66" s="28"/>
      <c r="B66" s="28"/>
      <c r="C66" s="28"/>
      <c r="D66" s="29"/>
      <c r="E66" s="29"/>
      <c r="F66" s="29"/>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row>
    <row r="67" spans="1:36" ht="13.5">
      <c r="A67" s="28"/>
      <c r="B67" s="28"/>
      <c r="C67" s="28"/>
      <c r="D67" s="29"/>
      <c r="E67" s="29"/>
      <c r="F67" s="29"/>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row>
    <row r="68" spans="1:36" ht="13.5">
      <c r="A68" s="28"/>
      <c r="B68" s="28"/>
      <c r="C68" s="28"/>
      <c r="D68" s="29"/>
      <c r="E68" s="29"/>
      <c r="F68" s="29"/>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row>
    <row r="69" spans="1:36" ht="13.5">
      <c r="A69" s="28"/>
      <c r="B69" s="28"/>
      <c r="C69" s="28"/>
      <c r="D69" s="29"/>
      <c r="E69" s="29"/>
      <c r="F69" s="29"/>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row>
    <row r="70" spans="1:36" ht="13.5">
      <c r="A70" s="28"/>
      <c r="B70" s="28"/>
      <c r="C70" s="28"/>
      <c r="D70" s="29"/>
      <c r="E70" s="29"/>
      <c r="F70" s="29"/>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row>
    <row r="71" spans="1:36" ht="13.5">
      <c r="A71" s="28"/>
      <c r="B71" s="28"/>
      <c r="C71" s="28"/>
      <c r="D71" s="29"/>
      <c r="E71" s="29"/>
      <c r="F71" s="29"/>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row>
    <row r="72" spans="1:36" ht="13.5">
      <c r="A72" s="28"/>
      <c r="B72" s="28"/>
      <c r="C72" s="28"/>
      <c r="D72" s="29"/>
      <c r="E72" s="29"/>
      <c r="F72" s="29"/>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row>
    <row r="73" spans="1:36" ht="13.5">
      <c r="A73" s="28"/>
      <c r="B73" s="28"/>
      <c r="C73" s="28"/>
      <c r="D73" s="29"/>
      <c r="E73" s="29"/>
      <c r="F73" s="29"/>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row>
    <row r="74" spans="1:36" ht="13.5">
      <c r="A74" s="28"/>
      <c r="B74" s="28"/>
      <c r="C74" s="28"/>
      <c r="D74" s="29"/>
      <c r="E74" s="29"/>
      <c r="F74" s="29"/>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row>
    <row r="75" spans="1:36" ht="13.5">
      <c r="A75" s="28"/>
      <c r="B75" s="28"/>
      <c r="C75" s="28"/>
      <c r="D75" s="29"/>
      <c r="E75" s="29"/>
      <c r="F75" s="29"/>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row>
    <row r="76" spans="1:36" ht="13.5">
      <c r="A76" s="28"/>
      <c r="B76" s="28"/>
      <c r="C76" s="28"/>
      <c r="D76" s="29"/>
      <c r="E76" s="29"/>
      <c r="F76" s="29"/>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row>
    <row r="77" spans="1:36" ht="13.5">
      <c r="A77" s="28"/>
      <c r="B77" s="28"/>
      <c r="C77" s="28"/>
      <c r="D77" s="29"/>
      <c r="E77" s="29"/>
      <c r="F77" s="29"/>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row>
    <row r="78" spans="1:36" ht="13.5">
      <c r="A78" s="28"/>
      <c r="B78" s="28"/>
      <c r="C78" s="28"/>
      <c r="D78" s="29"/>
      <c r="E78" s="29"/>
      <c r="F78" s="29"/>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row>
    <row r="79" spans="1:36" ht="13.5">
      <c r="A79" s="28"/>
      <c r="B79" s="28"/>
      <c r="C79" s="28"/>
      <c r="D79" s="29"/>
      <c r="E79" s="29"/>
      <c r="F79" s="29"/>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row>
    <row r="80" spans="1:36" ht="13.5">
      <c r="A80" s="28"/>
      <c r="B80" s="28"/>
      <c r="C80" s="28"/>
      <c r="D80" s="29"/>
      <c r="E80" s="29"/>
      <c r="F80" s="29"/>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row>
    <row r="81" spans="1:36" ht="13.5">
      <c r="A81" s="28"/>
      <c r="B81" s="28"/>
      <c r="C81" s="28"/>
      <c r="D81" s="29"/>
      <c r="E81" s="29"/>
      <c r="F81" s="29"/>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row>
    <row r="82" spans="1:36" ht="13.5">
      <c r="A82" s="28"/>
      <c r="B82" s="28"/>
      <c r="C82" s="28"/>
      <c r="D82" s="29"/>
      <c r="E82" s="29"/>
      <c r="F82" s="29"/>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row>
    <row r="83" spans="1:36" ht="13.5">
      <c r="A83" s="28"/>
      <c r="B83" s="28"/>
      <c r="C83" s="28"/>
      <c r="D83" s="29"/>
      <c r="E83" s="29"/>
      <c r="F83" s="29"/>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row>
    <row r="84" spans="1:36" ht="13.5">
      <c r="A84" s="28"/>
      <c r="B84" s="28"/>
      <c r="C84" s="28"/>
      <c r="D84" s="29"/>
      <c r="E84" s="29"/>
      <c r="F84" s="29"/>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row>
    <row r="85" spans="1:36" ht="13.5">
      <c r="A85" s="28"/>
      <c r="B85" s="28"/>
      <c r="C85" s="28"/>
      <c r="D85" s="29"/>
      <c r="E85" s="29"/>
      <c r="F85" s="29"/>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row>
    <row r="86" spans="1:36" ht="13.5">
      <c r="A86" s="28"/>
      <c r="B86" s="28"/>
      <c r="C86" s="28"/>
      <c r="D86" s="29"/>
      <c r="E86" s="29"/>
      <c r="F86" s="29"/>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row>
  </sheetData>
  <sheetProtection selectLockedCells="1"/>
  <mergeCells count="40">
    <mergeCell ref="I7:L7"/>
    <mergeCell ref="M7:N7"/>
    <mergeCell ref="H25:J25"/>
    <mergeCell ref="H24:J24"/>
    <mergeCell ref="H19:J19"/>
    <mergeCell ref="H20:J20"/>
    <mergeCell ref="H21:J21"/>
    <mergeCell ref="H22:J22"/>
    <mergeCell ref="H14:J14"/>
    <mergeCell ref="H15:J15"/>
    <mergeCell ref="H16:J16"/>
    <mergeCell ref="H17:J17"/>
    <mergeCell ref="S13:V14"/>
    <mergeCell ref="B2:E2"/>
    <mergeCell ref="H11:K11"/>
    <mergeCell ref="L11:M11"/>
    <mergeCell ref="P10:Q10"/>
    <mergeCell ref="B11:C12"/>
    <mergeCell ref="D11:G12"/>
    <mergeCell ref="J4:K4"/>
    <mergeCell ref="L12:M12"/>
    <mergeCell ref="H18:J18"/>
    <mergeCell ref="B9:Q9"/>
    <mergeCell ref="B10:C10"/>
    <mergeCell ref="D10:K10"/>
    <mergeCell ref="M10:N10"/>
    <mergeCell ref="B13:B27"/>
    <mergeCell ref="H26:J26"/>
    <mergeCell ref="H27:J27"/>
    <mergeCell ref="H23:J23"/>
    <mergeCell ref="J33:N33"/>
    <mergeCell ref="O2:Q2"/>
    <mergeCell ref="E4:F4"/>
    <mergeCell ref="H4:I4"/>
    <mergeCell ref="J32:N32"/>
    <mergeCell ref="E7:F7"/>
    <mergeCell ref="J30:Q30"/>
    <mergeCell ref="N11:P11"/>
    <mergeCell ref="N12:Q12"/>
    <mergeCell ref="H13:J13"/>
  </mergeCells>
  <dataValidations count="5">
    <dataValidation type="list" allowBlank="1" showInputMessage="1" showErrorMessage="1" sqref="C14:C27">
      <formula1>$A$6:$A$6</formula1>
    </dataValidation>
    <dataValidation type="list" allowBlank="1" showInputMessage="1" showErrorMessage="1" sqref="P10">
      <formula1>$A$2:$A$4</formula1>
    </dataValidation>
    <dataValidation type="list" allowBlank="1" showInputMessage="1" showErrorMessage="1" sqref="P14:P27 L14:L27">
      <formula1>$A$18:$A$19</formula1>
    </dataValidation>
    <dataValidation type="list" allowBlank="1" showInputMessage="1" showErrorMessage="1" sqref="O14:O27 M14:M27 Q14:Q27">
      <formula1>$A$7:$A$14</formula1>
    </dataValidation>
    <dataValidation type="list" allowBlank="1" showInputMessage="1" showErrorMessage="1" sqref="N14:N27">
      <formula1>$A$18:$A$19</formula1>
    </dataValidation>
  </dataValidations>
  <printOptions horizontalCentered="1" verticalCentered="1"/>
  <pageMargins left="0.4724409448818898" right="0.4724409448818898" top="0.5905511811023623" bottom="0.5905511811023623" header="0.31496062992125984" footer="0.31496062992125984"/>
  <pageSetup blackAndWhite="1"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codeName="Sheet20">
    <pageSetUpPr fitToPage="1"/>
  </sheetPr>
  <dimension ref="A1:AK100"/>
  <sheetViews>
    <sheetView showGridLines="0" zoomScaleSheetLayoutView="100" zoomScalePageLayoutView="0" workbookViewId="0" topLeftCell="A1">
      <selection activeCell="V12" sqref="V12"/>
    </sheetView>
  </sheetViews>
  <sheetFormatPr defaultColWidth="9.00390625" defaultRowHeight="13.5"/>
  <cols>
    <col min="1" max="1" width="1.00390625" style="0" customWidth="1"/>
    <col min="2" max="2" width="3.75390625" style="0" customWidth="1"/>
    <col min="3" max="3" width="4.00390625" style="0" customWidth="1"/>
    <col min="4" max="4" width="3.50390625" style="2" customWidth="1"/>
    <col min="5" max="5" width="3.00390625" style="2" customWidth="1"/>
    <col min="6" max="6" width="10.625" style="2" customWidth="1"/>
    <col min="7" max="7" width="7.75390625" style="2" customWidth="1"/>
    <col min="8" max="8" width="7.75390625" style="0" customWidth="1"/>
    <col min="9" max="11" width="3.75390625" style="0" customWidth="1"/>
    <col min="12" max="12" width="3.875" style="0" customWidth="1"/>
    <col min="13" max="13" width="3.50390625" style="0" customWidth="1"/>
    <col min="14" max="14" width="8.375" style="0" customWidth="1"/>
    <col min="15" max="15" width="3.50390625" style="0" customWidth="1"/>
    <col min="16" max="16" width="8.875" style="0" customWidth="1"/>
    <col min="17" max="17" width="5.25390625" style="0" customWidth="1"/>
    <col min="18" max="18" width="4.375" style="0" customWidth="1"/>
    <col min="19" max="19" width="5.00390625" style="0" customWidth="1"/>
    <col min="20" max="20" width="7.125" style="0" customWidth="1"/>
    <col min="21" max="21" width="8.875" style="0" customWidth="1"/>
    <col min="22" max="22" width="11.50390625" style="0" customWidth="1"/>
    <col min="23" max="23" width="11.25390625" style="0" customWidth="1"/>
    <col min="24" max="24" width="15.125" style="0" customWidth="1"/>
  </cols>
  <sheetData>
    <row r="1" spans="1:37" ht="5.25" customHeight="1" thickBot="1">
      <c r="A1" s="326"/>
      <c r="B1" s="49"/>
      <c r="C1" s="49"/>
      <c r="D1" s="50"/>
      <c r="E1" s="50"/>
      <c r="F1" s="50"/>
      <c r="G1" s="50"/>
      <c r="H1" s="49"/>
      <c r="I1" s="49"/>
      <c r="J1" s="49"/>
      <c r="K1" s="49"/>
      <c r="L1" s="49"/>
      <c r="M1" s="49"/>
      <c r="N1" s="49"/>
      <c r="O1" s="49"/>
      <c r="P1" s="49"/>
      <c r="Q1" s="49"/>
      <c r="R1" s="49"/>
      <c r="S1" s="28"/>
      <c r="T1" s="28"/>
      <c r="U1" s="28"/>
      <c r="V1" s="28"/>
      <c r="W1" s="28"/>
      <c r="X1" s="28"/>
      <c r="Y1" s="28"/>
      <c r="Z1" s="28"/>
      <c r="AA1" s="28"/>
      <c r="AB1" s="28"/>
      <c r="AC1" s="28"/>
      <c r="AD1" s="28"/>
      <c r="AE1" s="28"/>
      <c r="AF1" s="28"/>
      <c r="AG1" s="28"/>
      <c r="AH1" s="28"/>
      <c r="AI1" s="28"/>
      <c r="AJ1" s="28"/>
      <c r="AK1" s="28"/>
    </row>
    <row r="2" spans="1:37" ht="24" customHeight="1" thickBot="1">
      <c r="A2" s="326"/>
      <c r="B2" s="574" t="s">
        <v>308</v>
      </c>
      <c r="C2" s="575"/>
      <c r="D2" s="575"/>
      <c r="E2" s="576"/>
      <c r="F2" s="276"/>
      <c r="G2" s="276"/>
      <c r="H2" s="276"/>
      <c r="I2" s="276"/>
      <c r="J2" s="276"/>
      <c r="K2" s="276"/>
      <c r="L2" s="276"/>
      <c r="N2" s="359"/>
      <c r="P2" s="569">
        <f ca="1">TODAY()</f>
        <v>43144</v>
      </c>
      <c r="Q2" s="569"/>
      <c r="R2" s="569"/>
      <c r="S2" s="32"/>
      <c r="T2" s="400" t="s">
        <v>306</v>
      </c>
      <c r="U2" s="28"/>
      <c r="V2" s="28"/>
      <c r="W2" s="28"/>
      <c r="X2" s="28"/>
      <c r="Y2" s="28"/>
      <c r="Z2" s="28"/>
      <c r="AA2" s="28"/>
      <c r="AB2" s="28"/>
      <c r="AC2" s="28"/>
      <c r="AD2" s="28"/>
      <c r="AE2" s="28"/>
      <c r="AF2" s="28"/>
      <c r="AG2" s="28"/>
      <c r="AH2" s="28"/>
      <c r="AI2" s="28"/>
      <c r="AJ2" s="28"/>
      <c r="AK2" s="28"/>
    </row>
    <row r="3" spans="1:37" ht="21.75" customHeight="1">
      <c r="A3" s="326" t="s">
        <v>116</v>
      </c>
      <c r="B3" s="276"/>
      <c r="C3" s="276"/>
      <c r="D3" s="276"/>
      <c r="E3" s="359" t="s">
        <v>278</v>
      </c>
      <c r="F3" s="276"/>
      <c r="G3" s="276"/>
      <c r="H3" s="276"/>
      <c r="I3" s="276"/>
      <c r="J3" s="276"/>
      <c r="K3" s="276"/>
      <c r="L3" s="276"/>
      <c r="M3" s="395"/>
      <c r="N3" s="394"/>
      <c r="O3" s="394"/>
      <c r="P3" s="394"/>
      <c r="Q3" s="394"/>
      <c r="S3" s="33"/>
      <c r="T3" s="400" t="s">
        <v>307</v>
      </c>
      <c r="U3" s="28"/>
      <c r="V3" s="28"/>
      <c r="W3" s="28"/>
      <c r="X3" s="28"/>
      <c r="Y3" s="28"/>
      <c r="Z3" s="28"/>
      <c r="AA3" s="28"/>
      <c r="AB3" s="28"/>
      <c r="AC3" s="28"/>
      <c r="AD3" s="28"/>
      <c r="AE3" s="28"/>
      <c r="AF3" s="28"/>
      <c r="AG3" s="28"/>
      <c r="AH3" s="28"/>
      <c r="AI3" s="28"/>
      <c r="AJ3" s="28"/>
      <c r="AK3" s="28"/>
    </row>
    <row r="4" spans="1:37" ht="24" customHeight="1">
      <c r="A4" s="326" t="s">
        <v>117</v>
      </c>
      <c r="B4" s="276"/>
      <c r="D4" s="394"/>
      <c r="E4" s="570"/>
      <c r="F4" s="570"/>
      <c r="G4" s="393" t="s">
        <v>14</v>
      </c>
      <c r="H4" s="570"/>
      <c r="I4" s="570"/>
      <c r="J4" s="570" t="s">
        <v>279</v>
      </c>
      <c r="K4" s="570"/>
      <c r="L4" s="276"/>
      <c r="M4" s="276"/>
      <c r="N4" s="394"/>
      <c r="O4" s="394"/>
      <c r="P4" s="394"/>
      <c r="Q4" s="394"/>
      <c r="S4" s="33"/>
      <c r="T4" s="33"/>
      <c r="U4" s="28"/>
      <c r="V4" s="28"/>
      <c r="W4" s="28"/>
      <c r="X4" s="28"/>
      <c r="Y4" s="28"/>
      <c r="Z4" s="28"/>
      <c r="AA4" s="28"/>
      <c r="AB4" s="28"/>
      <c r="AC4" s="28"/>
      <c r="AD4" s="28"/>
      <c r="AE4" s="28"/>
      <c r="AF4" s="28"/>
      <c r="AG4" s="28"/>
      <c r="AH4" s="28"/>
      <c r="AI4" s="28"/>
      <c r="AJ4" s="28"/>
      <c r="AK4" s="28"/>
    </row>
    <row r="5" spans="1:37" ht="21" customHeight="1">
      <c r="A5" s="326"/>
      <c r="B5" s="276"/>
      <c r="C5" s="276"/>
      <c r="D5" s="276"/>
      <c r="E5" s="276"/>
      <c r="F5" s="276"/>
      <c r="G5" s="276"/>
      <c r="H5" s="276"/>
      <c r="I5" s="276"/>
      <c r="J5" s="276"/>
      <c r="K5" s="276"/>
      <c r="L5" s="276"/>
      <c r="M5" s="276"/>
      <c r="N5" s="276"/>
      <c r="O5" s="276"/>
      <c r="P5" s="276"/>
      <c r="Q5" s="276"/>
      <c r="R5" s="276"/>
      <c r="S5" s="34"/>
      <c r="T5" s="35"/>
      <c r="U5" s="36"/>
      <c r="V5" s="28"/>
      <c r="W5" s="28"/>
      <c r="X5" s="28"/>
      <c r="Y5" s="28"/>
      <c r="Z5" s="28"/>
      <c r="AA5" s="28"/>
      <c r="AB5" s="28"/>
      <c r="AC5" s="28"/>
      <c r="AD5" s="28"/>
      <c r="AE5" s="28"/>
      <c r="AF5" s="28"/>
      <c r="AG5" s="28"/>
      <c r="AH5" s="28"/>
      <c r="AI5" s="28"/>
      <c r="AJ5" s="28"/>
      <c r="AK5" s="28"/>
    </row>
    <row r="6" spans="1:37" ht="11.25" customHeight="1">
      <c r="A6" s="326" t="s">
        <v>21</v>
      </c>
      <c r="B6" s="83"/>
      <c r="C6" s="5"/>
      <c r="D6" s="5"/>
      <c r="E6" s="5"/>
      <c r="F6" s="5"/>
      <c r="G6" s="5"/>
      <c r="H6" s="5"/>
      <c r="I6" s="5"/>
      <c r="J6" s="4"/>
      <c r="K6" s="5"/>
      <c r="L6" s="5"/>
      <c r="M6" s="5"/>
      <c r="N6" s="5"/>
      <c r="O6" s="5"/>
      <c r="P6" s="5"/>
      <c r="Q6" s="5"/>
      <c r="R6" s="4"/>
      <c r="S6" s="37"/>
      <c r="T6" s="37"/>
      <c r="U6" s="28"/>
      <c r="V6" s="28"/>
      <c r="W6" s="28"/>
      <c r="X6" s="28"/>
      <c r="Y6" s="28"/>
      <c r="Z6" s="28"/>
      <c r="AA6" s="28"/>
      <c r="AB6" s="28"/>
      <c r="AC6" s="28"/>
      <c r="AD6" s="28"/>
      <c r="AE6" s="28"/>
      <c r="AF6" s="28"/>
      <c r="AG6" s="28"/>
      <c r="AH6" s="28"/>
      <c r="AI6" s="28"/>
      <c r="AJ6" s="28"/>
      <c r="AK6" s="28"/>
    </row>
    <row r="7" spans="1:37" ht="11.25" customHeight="1">
      <c r="A7" s="326"/>
      <c r="B7" s="83"/>
      <c r="C7" s="5"/>
      <c r="D7" s="5"/>
      <c r="E7" s="5"/>
      <c r="F7" s="5"/>
      <c r="G7" s="5"/>
      <c r="H7" s="5"/>
      <c r="I7" s="5"/>
      <c r="J7" s="4"/>
      <c r="K7" s="5"/>
      <c r="L7" s="5"/>
      <c r="M7" s="5"/>
      <c r="N7" s="5"/>
      <c r="O7" s="5"/>
      <c r="P7" s="5"/>
      <c r="R7" s="4"/>
      <c r="S7" s="37"/>
      <c r="T7" s="71"/>
      <c r="U7" s="28"/>
      <c r="V7" s="28"/>
      <c r="W7" s="28"/>
      <c r="X7" s="28"/>
      <c r="Y7" s="28"/>
      <c r="Z7" s="28"/>
      <c r="AA7" s="28"/>
      <c r="AB7" s="28"/>
      <c r="AC7" s="28"/>
      <c r="AD7" s="28"/>
      <c r="AE7" s="28"/>
      <c r="AF7" s="28"/>
      <c r="AG7" s="28"/>
      <c r="AH7" s="28"/>
      <c r="AI7" s="28"/>
      <c r="AJ7" s="28"/>
      <c r="AK7" s="28"/>
    </row>
    <row r="8" spans="1:37" ht="11.25" customHeight="1">
      <c r="A8" s="326"/>
      <c r="B8" s="105"/>
      <c r="C8" s="105"/>
      <c r="D8" s="105"/>
      <c r="E8" s="105"/>
      <c r="F8" s="105"/>
      <c r="G8" s="105"/>
      <c r="H8" s="105"/>
      <c r="I8" s="105"/>
      <c r="J8" s="105"/>
      <c r="K8" s="105"/>
      <c r="L8" s="105"/>
      <c r="M8" s="105"/>
      <c r="Q8" s="4"/>
      <c r="R8" s="4"/>
      <c r="S8" s="37"/>
      <c r="T8" s="37"/>
      <c r="U8" s="28"/>
      <c r="V8" s="28"/>
      <c r="W8" s="28"/>
      <c r="X8" s="28"/>
      <c r="Y8" s="28"/>
      <c r="Z8" s="28"/>
      <c r="AA8" s="28"/>
      <c r="AB8" s="28"/>
      <c r="AC8" s="28"/>
      <c r="AD8" s="28"/>
      <c r="AE8" s="28"/>
      <c r="AF8" s="28"/>
      <c r="AG8" s="28"/>
      <c r="AH8" s="28"/>
      <c r="AI8" s="28"/>
      <c r="AJ8" s="28"/>
      <c r="AK8" s="28"/>
    </row>
    <row r="9" spans="1:37" ht="18.75" customHeight="1" thickBot="1">
      <c r="A9" s="326" t="s">
        <v>47</v>
      </c>
      <c r="B9" s="83" t="s">
        <v>265</v>
      </c>
      <c r="C9" s="4"/>
      <c r="D9" s="9"/>
      <c r="E9" s="9"/>
      <c r="F9" s="9"/>
      <c r="G9" s="9"/>
      <c r="H9" s="4"/>
      <c r="I9" s="4"/>
      <c r="J9" s="4"/>
      <c r="K9" s="4"/>
      <c r="L9" s="4"/>
      <c r="M9" s="4"/>
      <c r="N9" s="4"/>
      <c r="O9" s="599"/>
      <c r="P9" s="599"/>
      <c r="Q9" s="6"/>
      <c r="R9" s="4"/>
      <c r="S9" s="37"/>
      <c r="T9" s="37"/>
      <c r="U9" s="28"/>
      <c r="V9" s="28"/>
      <c r="W9" s="28"/>
      <c r="X9" s="28"/>
      <c r="Y9" s="28"/>
      <c r="Z9" s="28"/>
      <c r="AA9" s="28"/>
      <c r="AB9" s="28"/>
      <c r="AC9" s="28"/>
      <c r="AD9" s="28"/>
      <c r="AE9" s="28"/>
      <c r="AF9" s="28"/>
      <c r="AG9" s="28"/>
      <c r="AH9" s="28"/>
      <c r="AI9" s="28"/>
      <c r="AJ9" s="28"/>
      <c r="AK9" s="28"/>
    </row>
    <row r="10" spans="1:37" ht="18.75" customHeight="1">
      <c r="A10" s="326" t="s">
        <v>48</v>
      </c>
      <c r="B10" s="600" t="s">
        <v>65</v>
      </c>
      <c r="C10" s="601"/>
      <c r="D10" s="601"/>
      <c r="E10" s="601"/>
      <c r="F10" s="601"/>
      <c r="G10" s="602" t="s">
        <v>260</v>
      </c>
      <c r="H10" s="603"/>
      <c r="I10" s="603"/>
      <c r="J10" s="603"/>
      <c r="K10" s="603"/>
      <c r="L10" s="603"/>
      <c r="M10" s="604"/>
      <c r="N10" s="600" t="s">
        <v>62</v>
      </c>
      <c r="O10" s="601"/>
      <c r="P10" s="605"/>
      <c r="S10" s="37"/>
      <c r="T10" s="37"/>
      <c r="U10" s="28"/>
      <c r="V10" s="28"/>
      <c r="W10" s="28"/>
      <c r="X10" s="28"/>
      <c r="Y10" s="28"/>
      <c r="Z10" s="28"/>
      <c r="AA10" s="28"/>
      <c r="AB10" s="28"/>
      <c r="AC10" s="28"/>
      <c r="AD10" s="28"/>
      <c r="AE10" s="28"/>
      <c r="AF10" s="28"/>
      <c r="AG10" s="28"/>
      <c r="AH10" s="28"/>
      <c r="AI10" s="28"/>
      <c r="AJ10" s="28"/>
      <c r="AK10" s="28"/>
    </row>
    <row r="11" spans="1:37" ht="18.75" customHeight="1" thickBot="1">
      <c r="A11" s="326" t="s">
        <v>303</v>
      </c>
      <c r="B11" s="611"/>
      <c r="C11" s="612"/>
      <c r="D11" s="612"/>
      <c r="E11" s="612"/>
      <c r="F11" s="72" t="s">
        <v>63</v>
      </c>
      <c r="G11" s="611"/>
      <c r="H11" s="612"/>
      <c r="I11" s="612"/>
      <c r="J11" s="612"/>
      <c r="K11" s="612"/>
      <c r="L11" s="590" t="s">
        <v>63</v>
      </c>
      <c r="M11" s="591"/>
      <c r="N11" s="592"/>
      <c r="O11" s="593"/>
      <c r="P11" s="293" t="s">
        <v>16</v>
      </c>
      <c r="S11" s="37"/>
      <c r="T11" s="37"/>
      <c r="U11" s="28"/>
      <c r="V11" s="28"/>
      <c r="W11" s="28"/>
      <c r="X11" s="28"/>
      <c r="Y11" s="28"/>
      <c r="Z11" s="28"/>
      <c r="AA11" s="28"/>
      <c r="AB11" s="28"/>
      <c r="AC11" s="28"/>
      <c r="AD11" s="28"/>
      <c r="AE11" s="28"/>
      <c r="AF11" s="28"/>
      <c r="AG11" s="28"/>
      <c r="AH11" s="28"/>
      <c r="AI11" s="28"/>
      <c r="AJ11" s="28"/>
      <c r="AK11" s="28"/>
    </row>
    <row r="12" spans="1:37" ht="30" customHeight="1">
      <c r="A12" s="326" t="s">
        <v>304</v>
      </c>
      <c r="B12" s="276"/>
      <c r="C12" s="276"/>
      <c r="D12" s="276"/>
      <c r="E12" s="276"/>
      <c r="F12" s="276"/>
      <c r="G12" s="276"/>
      <c r="H12" s="276"/>
      <c r="I12" s="276"/>
      <c r="J12" s="276"/>
      <c r="K12" s="276"/>
      <c r="L12" s="276"/>
      <c r="M12" s="276"/>
      <c r="N12" s="276"/>
      <c r="O12" s="276"/>
      <c r="P12" s="276"/>
      <c r="Q12" s="276"/>
      <c r="R12" s="276"/>
      <c r="S12" s="37"/>
      <c r="T12" s="37"/>
      <c r="U12" s="28"/>
      <c r="V12" s="28"/>
      <c r="W12" s="28"/>
      <c r="X12" s="28"/>
      <c r="Y12" s="28"/>
      <c r="Z12" s="28"/>
      <c r="AA12" s="28"/>
      <c r="AB12" s="28"/>
      <c r="AC12" s="28"/>
      <c r="AD12" s="28"/>
      <c r="AE12" s="28"/>
      <c r="AF12" s="28"/>
      <c r="AG12" s="28"/>
      <c r="AH12" s="28"/>
      <c r="AI12" s="28"/>
      <c r="AJ12" s="28"/>
      <c r="AK12" s="28"/>
    </row>
    <row r="13" spans="1:37" ht="23.25" customHeight="1" thickBot="1">
      <c r="A13" s="326" t="s">
        <v>50</v>
      </c>
      <c r="B13" s="594" t="s">
        <v>296</v>
      </c>
      <c r="C13" s="594"/>
      <c r="D13" s="594"/>
      <c r="E13" s="594"/>
      <c r="F13" s="594"/>
      <c r="G13" s="594"/>
      <c r="H13" s="594"/>
      <c r="I13" s="594"/>
      <c r="J13" s="594"/>
      <c r="K13" s="594"/>
      <c r="L13" s="594"/>
      <c r="M13" s="594"/>
      <c r="N13" s="594"/>
      <c r="O13" s="594"/>
      <c r="P13" s="594"/>
      <c r="Q13" s="594"/>
      <c r="R13" s="594"/>
      <c r="S13" s="37"/>
      <c r="T13" s="37"/>
      <c r="U13" s="28"/>
      <c r="V13" s="28"/>
      <c r="W13" s="28"/>
      <c r="X13" s="28"/>
      <c r="Y13" s="28"/>
      <c r="Z13" s="28"/>
      <c r="AA13" s="28"/>
      <c r="AB13" s="28"/>
      <c r="AC13" s="28"/>
      <c r="AD13" s="28"/>
      <c r="AE13" s="28"/>
      <c r="AF13" s="28"/>
      <c r="AG13" s="28"/>
      <c r="AH13" s="28"/>
      <c r="AI13" s="28"/>
      <c r="AJ13" s="28"/>
      <c r="AK13" s="28"/>
    </row>
    <row r="14" spans="1:37" ht="23.25" customHeight="1" thickBot="1">
      <c r="A14" s="326" t="s">
        <v>305</v>
      </c>
      <c r="B14" s="578" t="s">
        <v>297</v>
      </c>
      <c r="C14" s="579"/>
      <c r="D14" s="606" t="s">
        <v>269</v>
      </c>
      <c r="E14" s="606"/>
      <c r="F14" s="606"/>
      <c r="G14" s="606"/>
      <c r="H14" s="606"/>
      <c r="I14" s="606"/>
      <c r="J14" s="606"/>
      <c r="K14" s="606"/>
      <c r="L14" s="607"/>
      <c r="M14" s="130" t="s">
        <v>174</v>
      </c>
      <c r="N14" s="595">
        <v>2017</v>
      </c>
      <c r="O14" s="596"/>
      <c r="P14" s="120" t="s">
        <v>143</v>
      </c>
      <c r="Q14" s="659"/>
      <c r="R14" s="547"/>
      <c r="S14" s="37"/>
      <c r="T14" s="37"/>
      <c r="U14" s="28"/>
      <c r="V14" s="28"/>
      <c r="W14" s="28"/>
      <c r="X14" s="28"/>
      <c r="Y14" s="28"/>
      <c r="Z14" s="28"/>
      <c r="AA14" s="28"/>
      <c r="AB14" s="28"/>
      <c r="AC14" s="28"/>
      <c r="AD14" s="28"/>
      <c r="AE14" s="28"/>
      <c r="AF14" s="28"/>
      <c r="AG14" s="28"/>
      <c r="AH14" s="28"/>
      <c r="AI14" s="28"/>
      <c r="AJ14" s="28"/>
      <c r="AK14" s="28"/>
    </row>
    <row r="15" spans="1:37" ht="21.75" customHeight="1" thickTop="1">
      <c r="A15" s="326" t="s">
        <v>51</v>
      </c>
      <c r="B15" s="548" t="s">
        <v>3</v>
      </c>
      <c r="C15" s="549"/>
      <c r="D15" s="552"/>
      <c r="E15" s="553"/>
      <c r="F15" s="553"/>
      <c r="G15" s="553"/>
      <c r="H15" s="554"/>
      <c r="I15" s="597" t="s">
        <v>19</v>
      </c>
      <c r="J15" s="559"/>
      <c r="K15" s="559"/>
      <c r="L15" s="560"/>
      <c r="M15" s="558" t="s">
        <v>4</v>
      </c>
      <c r="N15" s="561"/>
      <c r="O15" s="584"/>
      <c r="P15" s="585"/>
      <c r="Q15" s="585"/>
      <c r="R15" s="16" t="s">
        <v>5</v>
      </c>
      <c r="S15" s="37"/>
      <c r="T15" s="37"/>
      <c r="U15" s="28"/>
      <c r="V15" s="28"/>
      <c r="W15" s="28"/>
      <c r="X15" s="28"/>
      <c r="Y15" s="28"/>
      <c r="Z15" s="28"/>
      <c r="AA15" s="28"/>
      <c r="AB15" s="28"/>
      <c r="AC15" s="28"/>
      <c r="AD15" s="28"/>
      <c r="AE15" s="28"/>
      <c r="AF15" s="28"/>
      <c r="AG15" s="28"/>
      <c r="AH15" s="28"/>
      <c r="AI15" s="28"/>
      <c r="AJ15" s="28"/>
      <c r="AK15" s="28"/>
    </row>
    <row r="16" spans="1:37" ht="21.75" customHeight="1" thickBot="1">
      <c r="A16" s="326" t="s">
        <v>52</v>
      </c>
      <c r="B16" s="550"/>
      <c r="C16" s="551"/>
      <c r="D16" s="555"/>
      <c r="E16" s="556"/>
      <c r="F16" s="556"/>
      <c r="G16" s="556"/>
      <c r="H16" s="557"/>
      <c r="I16" s="126" t="s">
        <v>18</v>
      </c>
      <c r="J16" s="281">
        <f>IF((COUNTIF(C18:C41,"○"))=0,"",COUNTIF(C18:C41,"○"))</f>
      </c>
      <c r="K16" s="126" t="s">
        <v>44</v>
      </c>
      <c r="L16" s="282">
        <f>IF(F18="","",COUNTA(F18,F20,F22,F24,F26,F28,F30,F32,F34,F36,F38,F40)+'春_ダブルス②'!H1)</f>
        <v>1</v>
      </c>
      <c r="M16" s="563" t="s">
        <v>6</v>
      </c>
      <c r="N16" s="564"/>
      <c r="O16" s="608"/>
      <c r="P16" s="609"/>
      <c r="Q16" s="609"/>
      <c r="R16" s="610"/>
      <c r="S16" s="37"/>
      <c r="T16" s="37"/>
      <c r="U16" s="28"/>
      <c r="V16" s="28"/>
      <c r="W16" s="28"/>
      <c r="X16" s="28"/>
      <c r="Y16" s="28"/>
      <c r="Z16" s="28"/>
      <c r="AA16" s="28"/>
      <c r="AB16" s="28"/>
      <c r="AC16" s="28"/>
      <c r="AD16" s="28"/>
      <c r="AE16" s="28"/>
      <c r="AF16" s="28"/>
      <c r="AG16" s="28"/>
      <c r="AH16" s="28"/>
      <c r="AI16" s="28"/>
      <c r="AJ16" s="28"/>
      <c r="AK16" s="28"/>
    </row>
    <row r="17" spans="1:37" ht="23.25" customHeight="1">
      <c r="A17" s="326"/>
      <c r="B17" s="533" t="s">
        <v>17</v>
      </c>
      <c r="C17" s="291" t="s">
        <v>18</v>
      </c>
      <c r="D17" s="292" t="s">
        <v>7</v>
      </c>
      <c r="E17" s="292"/>
      <c r="F17" s="287" t="s">
        <v>142</v>
      </c>
      <c r="G17" s="26" t="s">
        <v>54</v>
      </c>
      <c r="H17" s="27" t="s">
        <v>55</v>
      </c>
      <c r="I17" s="571" t="s">
        <v>173</v>
      </c>
      <c r="J17" s="572"/>
      <c r="K17" s="573"/>
      <c r="L17" s="288" t="s">
        <v>9</v>
      </c>
      <c r="M17" s="274" t="s">
        <v>2</v>
      </c>
      <c r="N17" s="289" t="s">
        <v>38</v>
      </c>
      <c r="O17" s="340" t="s">
        <v>2</v>
      </c>
      <c r="P17" s="275" t="s">
        <v>212</v>
      </c>
      <c r="Q17" s="657" t="s">
        <v>42</v>
      </c>
      <c r="R17" s="658"/>
      <c r="S17" s="37"/>
      <c r="T17" s="71"/>
      <c r="U17" s="28"/>
      <c r="V17" s="28"/>
      <c r="W17" s="28"/>
      <c r="X17" s="28"/>
      <c r="Y17" s="28"/>
      <c r="Z17" s="28"/>
      <c r="AA17" s="28"/>
      <c r="AB17" s="28"/>
      <c r="AC17" s="28"/>
      <c r="AD17" s="28"/>
      <c r="AE17" s="28"/>
      <c r="AF17" s="28"/>
      <c r="AG17" s="28"/>
      <c r="AH17" s="28"/>
      <c r="AI17" s="28"/>
      <c r="AJ17" s="28"/>
      <c r="AK17" s="28"/>
    </row>
    <row r="18" spans="1:37" ht="18.75" customHeight="1">
      <c r="A18" s="326" t="s">
        <v>222</v>
      </c>
      <c r="B18" s="534"/>
      <c r="C18" s="660"/>
      <c r="D18" s="661">
        <v>1</v>
      </c>
      <c r="E18" s="24" t="s">
        <v>32</v>
      </c>
      <c r="F18" s="176">
        <v>11111111</v>
      </c>
      <c r="G18" s="227" t="str">
        <f>IF(F18="","",VLOOKUP($F18,'選手一覧'!$A$1:$L$100,2,FALSE))</f>
        <v>琵琶湖</v>
      </c>
      <c r="H18" s="277" t="str">
        <f>IF(F18="","",VLOOKUP($F18,'選手一覧'!$A$1:$L$100,3,FALSE))</f>
        <v>太郎</v>
      </c>
      <c r="I18" s="662">
        <f>IF($F18="","",VLOOKUP($F18,'選手一覧'!$A$1:$L$100,7,FALSE))</f>
        <v>36345</v>
      </c>
      <c r="J18" s="663" t="str">
        <f>IF($F18="","",VLOOKUP($F18,'選手一覧'!$A$1:$L$100,3,FALSE))</f>
        <v>太郎</v>
      </c>
      <c r="K18" s="664" t="str">
        <f>IF($F18="","",VLOOKUP($F18,'選手一覧'!$A$1:$L$100,3,FALSE))</f>
        <v>太郎</v>
      </c>
      <c r="L18" s="278">
        <f>IF(F18="","",VLOOKUP((DATEDIF(I18,DATE($N$14,4,1),"Y")),'年齢対応表'!$A$1:$B$3,2,FALSE))</f>
        <v>3</v>
      </c>
      <c r="M18" s="665"/>
      <c r="N18" s="279"/>
      <c r="O18" s="666"/>
      <c r="P18" s="280"/>
      <c r="Q18" s="655"/>
      <c r="R18" s="656"/>
      <c r="S18" s="34" t="s">
        <v>46</v>
      </c>
      <c r="T18" s="35" t="s">
        <v>53</v>
      </c>
      <c r="U18" s="36"/>
      <c r="V18" s="28"/>
      <c r="W18" s="28"/>
      <c r="X18" s="28"/>
      <c r="Y18" s="28"/>
      <c r="Z18" s="28"/>
      <c r="AA18" s="28"/>
      <c r="AB18" s="28"/>
      <c r="AC18" s="28"/>
      <c r="AD18" s="28"/>
      <c r="AE18" s="28"/>
      <c r="AF18" s="28"/>
      <c r="AG18" s="28"/>
      <c r="AH18" s="28"/>
      <c r="AI18" s="28"/>
      <c r="AJ18" s="28"/>
      <c r="AK18" s="28"/>
    </row>
    <row r="19" spans="1:37" ht="18.75" customHeight="1" thickBot="1">
      <c r="A19" s="326"/>
      <c r="B19" s="534"/>
      <c r="C19" s="625"/>
      <c r="D19" s="626"/>
      <c r="E19" s="25" t="s">
        <v>34</v>
      </c>
      <c r="F19" s="177"/>
      <c r="G19" s="261">
        <f>IF(F19="","",VLOOKUP($F19,'選手一覧'!$A$1:$L$100,2,FALSE))</f>
      </c>
      <c r="H19" s="262">
        <f>IF(F19="","",VLOOKUP($F19,'選手一覧'!$A$1:$L$100,3,FALSE))</f>
      </c>
      <c r="I19" s="643">
        <f>IF($F19="","",VLOOKUP($F19,'選手一覧'!$A$1:$L$100,7,FALSE))</f>
      </c>
      <c r="J19" s="644">
        <f>IF($F19="","",VLOOKUP($F19,'選手一覧'!$A$1:$L$100,3,FALSE))</f>
      </c>
      <c r="K19" s="645">
        <f>IF($F19="","",VLOOKUP($F19,'選手一覧'!$A$1:$L$100,3,FALSE))</f>
      </c>
      <c r="L19" s="263">
        <f>IF(F19="","",VLOOKUP((DATEDIF(I19,DATE($N$14,4,1),"Y")),'年齢対応表'!$A$1:$B$3,2,FALSE))</f>
      </c>
      <c r="M19" s="638"/>
      <c r="N19" s="22"/>
      <c r="O19" s="640"/>
      <c r="P19" s="23"/>
      <c r="Q19" s="646"/>
      <c r="R19" s="647"/>
      <c r="S19" s="37"/>
      <c r="T19" s="37"/>
      <c r="U19" s="352" t="s">
        <v>24</v>
      </c>
      <c r="V19" s="334"/>
      <c r="W19" s="334"/>
      <c r="X19" s="334"/>
      <c r="Y19" s="28"/>
      <c r="Z19" s="28"/>
      <c r="AA19" s="28"/>
      <c r="AB19" s="28"/>
      <c r="AC19" s="28"/>
      <c r="AD19" s="28"/>
      <c r="AE19" s="28"/>
      <c r="AF19" s="28"/>
      <c r="AG19" s="28"/>
      <c r="AH19" s="28"/>
      <c r="AI19" s="28"/>
      <c r="AJ19" s="28"/>
      <c r="AK19" s="28"/>
    </row>
    <row r="20" spans="1:37" ht="18.75" customHeight="1" thickBot="1">
      <c r="A20" s="326"/>
      <c r="B20" s="534"/>
      <c r="C20" s="613"/>
      <c r="D20" s="615">
        <v>2</v>
      </c>
      <c r="E20" s="44" t="s">
        <v>32</v>
      </c>
      <c r="F20" s="178"/>
      <c r="G20" s="216">
        <f>IF(F20="","",VLOOKUP($F20,'選手一覧'!$A$1:$L$100,2,FALSE))</f>
      </c>
      <c r="H20" s="217">
        <f>IF(F20="","",VLOOKUP($F20,'選手一覧'!$A$1:$L$100,3,FALSE))</f>
      </c>
      <c r="I20" s="617">
        <f>IF($F20="","",VLOOKUP($F20,'選手一覧'!$A$1:$L$100,7,FALSE))</f>
      </c>
      <c r="J20" s="618">
        <f>IF($F20="","",VLOOKUP($F20,'選手一覧'!$A$1:$L$100,3,FALSE))</f>
      </c>
      <c r="K20" s="619">
        <f>IF($F20="","",VLOOKUP($F20,'選手一覧'!$A$1:$L$100,3,FALSE))</f>
      </c>
      <c r="L20" s="191">
        <f>IF(F20="","",VLOOKUP((DATEDIF(I20,DATE($N$14,4,1),"Y")),'年齢対応表'!$A$1:$B$3,2,FALSE))</f>
      </c>
      <c r="M20" s="620"/>
      <c r="N20" s="39"/>
      <c r="O20" s="622"/>
      <c r="P20" s="40"/>
      <c r="Q20" s="627"/>
      <c r="R20" s="628"/>
      <c r="S20" s="37"/>
      <c r="T20" s="37"/>
      <c r="U20" s="64"/>
      <c r="V20" s="65" t="s">
        <v>22</v>
      </c>
      <c r="W20" s="66" t="s">
        <v>23</v>
      </c>
      <c r="X20" s="67" t="s">
        <v>1</v>
      </c>
      <c r="Y20" s="28"/>
      <c r="Z20" s="28"/>
      <c r="AA20" s="28"/>
      <c r="AB20" s="28"/>
      <c r="AC20" s="28"/>
      <c r="AD20" s="28"/>
      <c r="AE20" s="28"/>
      <c r="AF20" s="28"/>
      <c r="AG20" s="28"/>
      <c r="AH20" s="28"/>
      <c r="AI20" s="28"/>
      <c r="AJ20" s="28"/>
      <c r="AK20" s="28"/>
    </row>
    <row r="21" spans="1:37" ht="18.75" customHeight="1" thickBot="1" thickTop="1">
      <c r="A21" s="326"/>
      <c r="B21" s="534"/>
      <c r="C21" s="648"/>
      <c r="D21" s="649"/>
      <c r="E21" s="45" t="s">
        <v>34</v>
      </c>
      <c r="F21" s="179"/>
      <c r="G21" s="264">
        <f>IF(F21="","",VLOOKUP($F21,'選手一覧'!$A$1:$L$100,2,FALSE))</f>
      </c>
      <c r="H21" s="265">
        <f>IF(F21="","",VLOOKUP($F21,'選手一覧'!$A$1:$L$100,3,FALSE))</f>
      </c>
      <c r="I21" s="650">
        <f>IF($F21="","",VLOOKUP($F21,'選手一覧'!$A$1:$L$100,7,FALSE))</f>
      </c>
      <c r="J21" s="651">
        <f>IF($F21="","",VLOOKUP($F21,'選手一覧'!$A$1:$L$100,3,FALSE))</f>
      </c>
      <c r="K21" s="652">
        <f>IF($F21="","",VLOOKUP($F21,'選手一覧'!$A$1:$L$100,3,FALSE))</f>
      </c>
      <c r="L21" s="266">
        <f>IF(F21="","",VLOOKUP((DATEDIF(I21,DATE($N$14,4,1),"Y")),'年齢対応表'!$A$1:$B$3,2,FALSE))</f>
      </c>
      <c r="M21" s="620"/>
      <c r="N21" s="42"/>
      <c r="O21" s="622"/>
      <c r="P21" s="43"/>
      <c r="Q21" s="653"/>
      <c r="R21" s="654"/>
      <c r="S21" s="37"/>
      <c r="T21" s="71"/>
      <c r="U21" s="60" t="s">
        <v>25</v>
      </c>
      <c r="V21" s="61" t="s">
        <v>37</v>
      </c>
      <c r="W21" s="62" t="s">
        <v>27</v>
      </c>
      <c r="X21" s="63" t="s">
        <v>42</v>
      </c>
      <c r="Y21" s="28"/>
      <c r="Z21" s="28"/>
      <c r="AA21" s="28"/>
      <c r="AB21" s="28"/>
      <c r="AC21" s="28"/>
      <c r="AD21" s="28"/>
      <c r="AE21" s="28"/>
      <c r="AF21" s="28"/>
      <c r="AG21" s="28"/>
      <c r="AH21" s="28"/>
      <c r="AI21" s="28"/>
      <c r="AJ21" s="28"/>
      <c r="AK21" s="28"/>
    </row>
    <row r="22" spans="1:37" ht="18.75" customHeight="1" thickBot="1">
      <c r="A22" s="326"/>
      <c r="B22" s="534"/>
      <c r="C22" s="624"/>
      <c r="D22" s="626">
        <v>3</v>
      </c>
      <c r="E22" s="18" t="s">
        <v>32</v>
      </c>
      <c r="F22" s="172"/>
      <c r="G22" s="214">
        <f>IF(F22="","",VLOOKUP($F22,'選手一覧'!$A$1:$L$100,2,FALSE))</f>
      </c>
      <c r="H22" s="215">
        <f>IF(F22="","",VLOOKUP($F22,'選手一覧'!$A$1:$L$100,3,FALSE))</f>
      </c>
      <c r="I22" s="634">
        <f>IF($F22="","",VLOOKUP($F22,'選手一覧'!$A$1:$L$100,7,FALSE))</f>
      </c>
      <c r="J22" s="635">
        <f>IF($F22="","",VLOOKUP($F22,'選手一覧'!$A$1:$L$100,3,FALSE))</f>
      </c>
      <c r="K22" s="636">
        <f>IF($F22="","",VLOOKUP($F22,'選手一覧'!$A$1:$L$100,3,FALSE))</f>
      </c>
      <c r="L22" s="190">
        <f>IF(F22="","",VLOOKUP((DATEDIF(I22,DATE($N$14,4,1),"Y")),'年齢対応表'!$A$1:$B$3,2,FALSE))</f>
      </c>
      <c r="M22" s="637"/>
      <c r="N22" s="19"/>
      <c r="O22" s="639"/>
      <c r="P22" s="20"/>
      <c r="Q22" s="641"/>
      <c r="R22" s="642"/>
      <c r="S22" s="37"/>
      <c r="T22" s="37"/>
      <c r="U22" s="56" t="s">
        <v>211</v>
      </c>
      <c r="V22" s="59" t="s">
        <v>25</v>
      </c>
      <c r="W22" s="52" t="s">
        <v>37</v>
      </c>
      <c r="X22" s="57" t="s">
        <v>31</v>
      </c>
      <c r="Y22" s="28"/>
      <c r="Z22" s="28"/>
      <c r="AA22" s="28"/>
      <c r="AB22" s="28"/>
      <c r="AC22" s="28"/>
      <c r="AD22" s="28"/>
      <c r="AE22" s="28"/>
      <c r="AF22" s="28"/>
      <c r="AG22" s="28"/>
      <c r="AH22" s="28"/>
      <c r="AI22" s="28"/>
      <c r="AJ22" s="28"/>
      <c r="AK22" s="28"/>
    </row>
    <row r="23" spans="1:37" ht="18.75" customHeight="1" thickBot="1">
      <c r="A23" s="326"/>
      <c r="B23" s="534"/>
      <c r="C23" s="625"/>
      <c r="D23" s="626"/>
      <c r="E23" s="25" t="s">
        <v>34</v>
      </c>
      <c r="F23" s="177"/>
      <c r="G23" s="261">
        <f>IF(F23="","",VLOOKUP($F23,'選手一覧'!$A$1:$L$100,2,FALSE))</f>
      </c>
      <c r="H23" s="262">
        <f>IF(F23="","",VLOOKUP($F23,'選手一覧'!$A$1:$L$100,3,FALSE))</f>
      </c>
      <c r="I23" s="643">
        <f>IF($F23="","",VLOOKUP($F23,'選手一覧'!$A$1:$L$100,7,FALSE))</f>
      </c>
      <c r="J23" s="644">
        <f>IF($F23="","",VLOOKUP($F23,'選手一覧'!$A$1:$L$100,3,FALSE))</f>
      </c>
      <c r="K23" s="645">
        <f>IF($F23="","",VLOOKUP($F23,'選手一覧'!$A$1:$L$100,3,FALSE))</f>
      </c>
      <c r="L23" s="263">
        <f>IF(F23="","",VLOOKUP((DATEDIF(I23,DATE($N$14,4,1),"Y")),'年齢対応表'!$A$1:$B$3,2,FALSE))</f>
      </c>
      <c r="M23" s="638"/>
      <c r="N23" s="22"/>
      <c r="O23" s="640"/>
      <c r="P23" s="23"/>
      <c r="Q23" s="646"/>
      <c r="R23" s="647"/>
      <c r="S23" s="37"/>
      <c r="T23" s="71"/>
      <c r="U23" s="53" t="s">
        <v>27</v>
      </c>
      <c r="V23" s="58" t="s">
        <v>211</v>
      </c>
      <c r="W23" s="54" t="s">
        <v>25</v>
      </c>
      <c r="X23" s="55" t="s">
        <v>43</v>
      </c>
      <c r="Y23" s="28"/>
      <c r="Z23" s="28"/>
      <c r="AA23" s="28"/>
      <c r="AB23" s="28"/>
      <c r="AC23" s="28"/>
      <c r="AD23" s="28"/>
      <c r="AE23" s="28"/>
      <c r="AF23" s="28"/>
      <c r="AG23" s="28"/>
      <c r="AH23" s="28"/>
      <c r="AI23" s="28"/>
      <c r="AJ23" s="28"/>
      <c r="AK23" s="28"/>
    </row>
    <row r="24" spans="1:37" ht="18.75" customHeight="1" thickBot="1">
      <c r="A24" s="326"/>
      <c r="B24" s="534"/>
      <c r="C24" s="613"/>
      <c r="D24" s="615">
        <v>4</v>
      </c>
      <c r="E24" s="44" t="s">
        <v>32</v>
      </c>
      <c r="F24" s="178"/>
      <c r="G24" s="216">
        <f>IF(F24="","",VLOOKUP($F24,'選手一覧'!$A$1:$L$100,2,FALSE))</f>
      </c>
      <c r="H24" s="217">
        <f>IF(F24="","",VLOOKUP($F24,'選手一覧'!$A$1:$L$100,3,FALSE))</f>
      </c>
      <c r="I24" s="617">
        <f>IF($F24="","",VLOOKUP($F24,'選手一覧'!$A$1:$L$100,7,FALSE))</f>
      </c>
      <c r="J24" s="618">
        <f>IF($F24="","",VLOOKUP($F24,'選手一覧'!$A$1:$L$100,3,FALSE))</f>
      </c>
      <c r="K24" s="619">
        <f>IF($F24="","",VLOOKUP($F24,'選手一覧'!$A$1:$L$100,3,FALSE))</f>
      </c>
      <c r="L24" s="191">
        <f>IF(F24="","",VLOOKUP((DATEDIF(I24,DATE($N$14,4,1),"Y")),'年齢対応表'!$A$1:$B$3,2,FALSE))</f>
      </c>
      <c r="M24" s="620"/>
      <c r="N24" s="39"/>
      <c r="O24" s="622"/>
      <c r="P24" s="40"/>
      <c r="Q24" s="627"/>
      <c r="R24" s="628"/>
      <c r="S24" s="37"/>
      <c r="T24" s="71" t="s">
        <v>61</v>
      </c>
      <c r="U24" s="56" t="s">
        <v>28</v>
      </c>
      <c r="V24" s="59" t="s">
        <v>27</v>
      </c>
      <c r="W24" s="52" t="s">
        <v>211</v>
      </c>
      <c r="X24" s="57" t="s">
        <v>42</v>
      </c>
      <c r="Y24" s="28"/>
      <c r="Z24" s="28"/>
      <c r="AA24" s="28"/>
      <c r="AB24" s="28"/>
      <c r="AC24" s="28"/>
      <c r="AD24" s="28"/>
      <c r="AE24" s="28"/>
      <c r="AF24" s="28"/>
      <c r="AG24" s="28"/>
      <c r="AH24" s="28"/>
      <c r="AI24" s="28"/>
      <c r="AJ24" s="28"/>
      <c r="AK24" s="28"/>
    </row>
    <row r="25" spans="1:37" ht="18.75" customHeight="1" thickBot="1">
      <c r="A25" s="326"/>
      <c r="B25" s="534"/>
      <c r="C25" s="648"/>
      <c r="D25" s="649"/>
      <c r="E25" s="45" t="s">
        <v>34</v>
      </c>
      <c r="F25" s="179"/>
      <c r="G25" s="264">
        <f>IF(F25="","",VLOOKUP($F25,'選手一覧'!$A$1:$L$100,2,FALSE))</f>
      </c>
      <c r="H25" s="265">
        <f>IF(F25="","",VLOOKUP($F25,'選手一覧'!$A$1:$L$100,3,FALSE))</f>
      </c>
      <c r="I25" s="650">
        <f>IF($F25="","",VLOOKUP($F25,'選手一覧'!$A$1:$L$100,7,FALSE))</f>
      </c>
      <c r="J25" s="651">
        <f>IF($F25="","",VLOOKUP($F25,'選手一覧'!$A$1:$L$100,3,FALSE))</f>
      </c>
      <c r="K25" s="652">
        <f>IF($F25="","",VLOOKUP($F25,'選手一覧'!$A$1:$L$100,3,FALSE))</f>
      </c>
      <c r="L25" s="266">
        <f>IF(F25="","",VLOOKUP((DATEDIF(I25,DATE($N$14,4,1),"Y")),'年齢対応表'!$A$1:$B$3,2,FALSE))</f>
      </c>
      <c r="M25" s="620"/>
      <c r="N25" s="42"/>
      <c r="O25" s="622"/>
      <c r="P25" s="43"/>
      <c r="Q25" s="653"/>
      <c r="R25" s="654"/>
      <c r="S25" s="37"/>
      <c r="T25" s="37"/>
      <c r="U25" s="53" t="s">
        <v>29</v>
      </c>
      <c r="V25" s="58" t="s">
        <v>31</v>
      </c>
      <c r="W25" s="54" t="s">
        <v>31</v>
      </c>
      <c r="X25" s="55" t="s">
        <v>31</v>
      </c>
      <c r="Y25" s="28"/>
      <c r="Z25" s="28"/>
      <c r="AA25" s="28"/>
      <c r="AB25" s="28"/>
      <c r="AC25" s="28"/>
      <c r="AD25" s="28"/>
      <c r="AE25" s="28"/>
      <c r="AF25" s="28"/>
      <c r="AG25" s="28"/>
      <c r="AH25" s="28"/>
      <c r="AI25" s="28"/>
      <c r="AJ25" s="28"/>
      <c r="AK25" s="28"/>
    </row>
    <row r="26" spans="1:37" ht="18.75" customHeight="1">
      <c r="A26" s="326"/>
      <c r="B26" s="534"/>
      <c r="C26" s="624"/>
      <c r="D26" s="626">
        <v>5</v>
      </c>
      <c r="E26" s="18" t="s">
        <v>32</v>
      </c>
      <c r="F26" s="172"/>
      <c r="G26" s="214">
        <f>IF(F26="","",VLOOKUP($F26,'選手一覧'!$A$1:$L$100,2,FALSE))</f>
      </c>
      <c r="H26" s="215">
        <f>IF(F26="","",VLOOKUP($F26,'選手一覧'!$A$1:$L$100,3,FALSE))</f>
      </c>
      <c r="I26" s="634">
        <f>IF($F26="","",VLOOKUP($F26,'選手一覧'!$A$1:$L$100,7,FALSE))</f>
      </c>
      <c r="J26" s="635">
        <f>IF($F26="","",VLOOKUP($F26,'選手一覧'!$A$1:$L$100,3,FALSE))</f>
      </c>
      <c r="K26" s="636">
        <f>IF($F26="","",VLOOKUP($F26,'選手一覧'!$A$1:$L$100,3,FALSE))</f>
      </c>
      <c r="L26" s="190">
        <f>IF(F26="","",VLOOKUP((DATEDIF(I26,DATE($N$14,4,1),"Y")),'年齢対応表'!$A$1:$B$3,2,FALSE))</f>
      </c>
      <c r="M26" s="637"/>
      <c r="N26" s="19"/>
      <c r="O26" s="639"/>
      <c r="P26" s="20"/>
      <c r="Q26" s="641"/>
      <c r="R26" s="642"/>
      <c r="S26" s="37"/>
      <c r="T26" s="37"/>
      <c r="U26" s="598" t="s">
        <v>41</v>
      </c>
      <c r="V26" s="598"/>
      <c r="W26" s="598"/>
      <c r="X26" s="68" t="s">
        <v>56</v>
      </c>
      <c r="Y26" s="28"/>
      <c r="Z26" s="28"/>
      <c r="AA26" s="28"/>
      <c r="AB26" s="28"/>
      <c r="AC26" s="28"/>
      <c r="AD26" s="28"/>
      <c r="AE26" s="28"/>
      <c r="AF26" s="28"/>
      <c r="AG26" s="28"/>
      <c r="AH26" s="28"/>
      <c r="AI26" s="28"/>
      <c r="AJ26" s="28"/>
      <c r="AK26" s="28"/>
    </row>
    <row r="27" spans="1:37" ht="18.75" customHeight="1">
      <c r="A27" s="326"/>
      <c r="B27" s="534"/>
      <c r="C27" s="625"/>
      <c r="D27" s="626"/>
      <c r="E27" s="25" t="s">
        <v>34</v>
      </c>
      <c r="F27" s="177"/>
      <c r="G27" s="261">
        <f>IF(F27="","",VLOOKUP($F27,'選手一覧'!$A$1:$L$100,2,FALSE))</f>
      </c>
      <c r="H27" s="262">
        <f>IF(F27="","",VLOOKUP($F27,'選手一覧'!$A$1:$L$100,3,FALSE))</f>
      </c>
      <c r="I27" s="643">
        <f>IF($F27="","",VLOOKUP($F27,'選手一覧'!$A$1:$L$100,7,FALSE))</f>
      </c>
      <c r="J27" s="644">
        <f>IF($F27="","",VLOOKUP($F27,'選手一覧'!$A$1:$L$100,3,FALSE))</f>
      </c>
      <c r="K27" s="645">
        <f>IF($F27="","",VLOOKUP($F27,'選手一覧'!$A$1:$L$100,3,FALSE))</f>
      </c>
      <c r="L27" s="263">
        <f>IF(F27="","",VLOOKUP((DATEDIF(I27,DATE($N$14,4,1),"Y")),'年齢対応表'!$A$1:$B$3,2,FALSE))</f>
      </c>
      <c r="M27" s="638"/>
      <c r="N27" s="22"/>
      <c r="O27" s="640"/>
      <c r="P27" s="23"/>
      <c r="Q27" s="646"/>
      <c r="R27" s="647"/>
      <c r="S27" s="37"/>
      <c r="T27" s="37"/>
      <c r="U27" s="51"/>
      <c r="V27" s="51"/>
      <c r="W27" s="51"/>
      <c r="X27" s="69" t="s">
        <v>57</v>
      </c>
      <c r="Y27" s="28"/>
      <c r="Z27" s="28"/>
      <c r="AA27" s="28"/>
      <c r="AB27" s="28"/>
      <c r="AC27" s="28"/>
      <c r="AD27" s="28"/>
      <c r="AE27" s="28"/>
      <c r="AF27" s="28"/>
      <c r="AG27" s="28"/>
      <c r="AH27" s="28"/>
      <c r="AI27" s="28"/>
      <c r="AJ27" s="28"/>
      <c r="AK27" s="28"/>
    </row>
    <row r="28" spans="1:37" ht="18.75" customHeight="1">
      <c r="A28" s="326"/>
      <c r="B28" s="534"/>
      <c r="C28" s="613"/>
      <c r="D28" s="615">
        <v>6</v>
      </c>
      <c r="E28" s="44" t="s">
        <v>32</v>
      </c>
      <c r="F28" s="178"/>
      <c r="G28" s="216">
        <f>IF(F28="","",VLOOKUP($F28,'選手一覧'!$A$1:$L$100,2,FALSE))</f>
      </c>
      <c r="H28" s="217">
        <f>IF(F28="","",VLOOKUP($F28,'選手一覧'!$A$1:$L$100,3,FALSE))</f>
      </c>
      <c r="I28" s="617">
        <f>IF($F28="","",VLOOKUP($F28,'選手一覧'!$A$1:$L$100,7,FALSE))</f>
      </c>
      <c r="J28" s="618">
        <f>IF($F28="","",VLOOKUP($F28,'選手一覧'!$A$1:$L$100,3,FALSE))</f>
      </c>
      <c r="K28" s="619">
        <f>IF($F28="","",VLOOKUP($F28,'選手一覧'!$A$1:$L$100,3,FALSE))</f>
      </c>
      <c r="L28" s="191">
        <f>IF(F28="","",VLOOKUP((DATEDIF(I28,DATE($N$14,4,1),"Y")),'年齢対応表'!$A$1:$B$3,2,FALSE))</f>
      </c>
      <c r="M28" s="620"/>
      <c r="N28" s="39"/>
      <c r="O28" s="622"/>
      <c r="P28" s="40"/>
      <c r="Q28" s="627"/>
      <c r="R28" s="628"/>
      <c r="S28" s="37"/>
      <c r="T28" s="37"/>
      <c r="U28" s="28"/>
      <c r="V28" s="28"/>
      <c r="W28" s="28"/>
      <c r="X28" s="28"/>
      <c r="Y28" s="28"/>
      <c r="Z28" s="28"/>
      <c r="AA28" s="28"/>
      <c r="AB28" s="28"/>
      <c r="AC28" s="28"/>
      <c r="AD28" s="28"/>
      <c r="AE28" s="28"/>
      <c r="AF28" s="28"/>
      <c r="AG28" s="28"/>
      <c r="AH28" s="28"/>
      <c r="AI28" s="28"/>
      <c r="AJ28" s="28"/>
      <c r="AK28" s="28"/>
    </row>
    <row r="29" spans="1:37" ht="18.75" customHeight="1">
      <c r="A29" s="326"/>
      <c r="B29" s="534"/>
      <c r="C29" s="648"/>
      <c r="D29" s="649"/>
      <c r="E29" s="45" t="s">
        <v>34</v>
      </c>
      <c r="F29" s="179"/>
      <c r="G29" s="264">
        <f>IF(F29="","",VLOOKUP($F29,'選手一覧'!$A$1:$L$100,2,FALSE))</f>
      </c>
      <c r="H29" s="265">
        <f>IF(F29="","",VLOOKUP($F29,'選手一覧'!$A$1:$L$100,3,FALSE))</f>
      </c>
      <c r="I29" s="650">
        <f>IF($F29="","",VLOOKUP($F29,'選手一覧'!$A$1:$L$100,7,FALSE))</f>
      </c>
      <c r="J29" s="651">
        <f>IF($F29="","",VLOOKUP($F29,'選手一覧'!$A$1:$L$100,3,FALSE))</f>
      </c>
      <c r="K29" s="652">
        <f>IF($F29="","",VLOOKUP($F29,'選手一覧'!$A$1:$L$100,3,FALSE))</f>
      </c>
      <c r="L29" s="266">
        <f>IF(F29="","",VLOOKUP((DATEDIF(I29,DATE($N$14,4,1),"Y")),'年齢対応表'!$A$1:$B$3,2,FALSE))</f>
      </c>
      <c r="M29" s="620"/>
      <c r="N29" s="42"/>
      <c r="O29" s="622"/>
      <c r="P29" s="43"/>
      <c r="Q29" s="653"/>
      <c r="R29" s="654"/>
      <c r="S29" s="37"/>
      <c r="T29" s="37"/>
      <c r="U29" s="28"/>
      <c r="V29" s="28"/>
      <c r="W29" s="28"/>
      <c r="X29" s="28"/>
      <c r="Y29" s="28"/>
      <c r="Z29" s="28"/>
      <c r="AA29" s="28"/>
      <c r="AB29" s="28"/>
      <c r="AC29" s="28"/>
      <c r="AD29" s="28"/>
      <c r="AE29" s="28"/>
      <c r="AF29" s="28"/>
      <c r="AG29" s="28"/>
      <c r="AH29" s="28"/>
      <c r="AI29" s="28"/>
      <c r="AJ29" s="28"/>
      <c r="AK29" s="28"/>
    </row>
    <row r="30" spans="1:37" ht="18.75" customHeight="1">
      <c r="A30" s="326"/>
      <c r="B30" s="534"/>
      <c r="C30" s="624"/>
      <c r="D30" s="626">
        <v>7</v>
      </c>
      <c r="E30" s="18" t="s">
        <v>32</v>
      </c>
      <c r="F30" s="172"/>
      <c r="G30" s="214">
        <f>IF(F30="","",VLOOKUP($F30,'選手一覧'!$A$1:$L$100,2,FALSE))</f>
      </c>
      <c r="H30" s="215">
        <f>IF(F30="","",VLOOKUP($F30,'選手一覧'!$A$1:$L$100,3,FALSE))</f>
      </c>
      <c r="I30" s="634">
        <f>IF($F30="","",VLOOKUP($F30,'選手一覧'!$A$1:$L$100,7,FALSE))</f>
      </c>
      <c r="J30" s="635">
        <f>IF($F30="","",VLOOKUP($F30,'選手一覧'!$A$1:$L$100,3,FALSE))</f>
      </c>
      <c r="K30" s="636">
        <f>IF($F30="","",VLOOKUP($F30,'選手一覧'!$A$1:$L$100,3,FALSE))</f>
      </c>
      <c r="L30" s="190">
        <f>IF(F30="","",VLOOKUP((DATEDIF(I30,DATE($N$14,4,1),"Y")),'年齢対応表'!$A$1:$B$3,2,FALSE))</f>
      </c>
      <c r="M30" s="637"/>
      <c r="N30" s="19"/>
      <c r="O30" s="639"/>
      <c r="P30" s="20"/>
      <c r="Q30" s="641"/>
      <c r="R30" s="642"/>
      <c r="S30" s="37"/>
      <c r="T30" s="37"/>
      <c r="U30" s="28"/>
      <c r="V30" s="28"/>
      <c r="W30" s="28"/>
      <c r="X30" s="28"/>
      <c r="Y30" s="28"/>
      <c r="Z30" s="28"/>
      <c r="AA30" s="28"/>
      <c r="AB30" s="28"/>
      <c r="AC30" s="28"/>
      <c r="AD30" s="28"/>
      <c r="AE30" s="28"/>
      <c r="AF30" s="28"/>
      <c r="AG30" s="28"/>
      <c r="AH30" s="28"/>
      <c r="AI30" s="28"/>
      <c r="AJ30" s="28"/>
      <c r="AK30" s="28"/>
    </row>
    <row r="31" spans="1:37" ht="18.75" customHeight="1">
      <c r="A31" s="326"/>
      <c r="B31" s="534"/>
      <c r="C31" s="625"/>
      <c r="D31" s="626"/>
      <c r="E31" s="25" t="s">
        <v>34</v>
      </c>
      <c r="F31" s="177"/>
      <c r="G31" s="261">
        <f>IF(F31="","",VLOOKUP($F31,'選手一覧'!$A$1:$L$100,2,FALSE))</f>
      </c>
      <c r="H31" s="262">
        <f>IF(F31="","",VLOOKUP($F31,'選手一覧'!$A$1:$L$100,3,FALSE))</f>
      </c>
      <c r="I31" s="643">
        <f>IF($F31="","",VLOOKUP($F31,'選手一覧'!$A$1:$L$100,7,FALSE))</f>
      </c>
      <c r="J31" s="644">
        <f>IF($F31="","",VLOOKUP($F31,'選手一覧'!$A$1:$L$100,3,FALSE))</f>
      </c>
      <c r="K31" s="645">
        <f>IF($F31="","",VLOOKUP($F31,'選手一覧'!$A$1:$L$100,3,FALSE))</f>
      </c>
      <c r="L31" s="263">
        <f>IF(F31="","",VLOOKUP((DATEDIF(I31,DATE($N$14,4,1),"Y")),'年齢対応表'!$A$1:$B$3,2,FALSE))</f>
      </c>
      <c r="M31" s="638"/>
      <c r="N31" s="22"/>
      <c r="O31" s="640"/>
      <c r="P31" s="23"/>
      <c r="Q31" s="646"/>
      <c r="R31" s="647"/>
      <c r="S31" s="37"/>
      <c r="T31" s="37"/>
      <c r="U31" s="28"/>
      <c r="V31" s="28"/>
      <c r="W31" s="28"/>
      <c r="X31" s="28"/>
      <c r="Y31" s="28"/>
      <c r="Z31" s="28"/>
      <c r="AA31" s="28"/>
      <c r="AB31" s="28"/>
      <c r="AC31" s="28"/>
      <c r="AD31" s="28"/>
      <c r="AE31" s="28"/>
      <c r="AF31" s="28"/>
      <c r="AG31" s="28"/>
      <c r="AH31" s="28"/>
      <c r="AI31" s="28"/>
      <c r="AJ31" s="28"/>
      <c r="AK31" s="28"/>
    </row>
    <row r="32" spans="1:37" ht="18.75" customHeight="1">
      <c r="A32" s="326"/>
      <c r="B32" s="534"/>
      <c r="C32" s="613"/>
      <c r="D32" s="615">
        <v>8</v>
      </c>
      <c r="E32" s="44" t="s">
        <v>32</v>
      </c>
      <c r="F32" s="178"/>
      <c r="G32" s="216">
        <f>IF(F32="","",VLOOKUP($F32,'選手一覧'!$A$1:$L$100,2,FALSE))</f>
      </c>
      <c r="H32" s="217">
        <f>IF(F32="","",VLOOKUP($F32,'選手一覧'!$A$1:$L$100,3,FALSE))</f>
      </c>
      <c r="I32" s="617">
        <f>IF($F32="","",VLOOKUP($F32,'選手一覧'!$A$1:$L$100,7,FALSE))</f>
      </c>
      <c r="J32" s="618">
        <f>IF($F32="","",VLOOKUP($F32,'選手一覧'!$A$1:$L$100,3,FALSE))</f>
      </c>
      <c r="K32" s="619">
        <f>IF($F32="","",VLOOKUP($F32,'選手一覧'!$A$1:$L$100,3,FALSE))</f>
      </c>
      <c r="L32" s="191">
        <f>IF(F32="","",VLOOKUP((DATEDIF(I32,DATE($N$14,4,1),"Y")),'年齢対応表'!$A$1:$B$3,2,FALSE))</f>
      </c>
      <c r="M32" s="620"/>
      <c r="N32" s="39"/>
      <c r="O32" s="622"/>
      <c r="P32" s="40"/>
      <c r="Q32" s="627"/>
      <c r="R32" s="628"/>
      <c r="S32" s="37"/>
      <c r="T32" s="37"/>
      <c r="U32" s="28"/>
      <c r="V32" s="28"/>
      <c r="W32" s="28"/>
      <c r="X32" s="28"/>
      <c r="Y32" s="28"/>
      <c r="Z32" s="28"/>
      <c r="AA32" s="28"/>
      <c r="AB32" s="28"/>
      <c r="AC32" s="28"/>
      <c r="AD32" s="28"/>
      <c r="AE32" s="28"/>
      <c r="AF32" s="28"/>
      <c r="AG32" s="28"/>
      <c r="AH32" s="28"/>
      <c r="AI32" s="28"/>
      <c r="AJ32" s="28"/>
      <c r="AK32" s="28"/>
    </row>
    <row r="33" spans="1:37" ht="18.75" customHeight="1">
      <c r="A33" s="326"/>
      <c r="B33" s="534"/>
      <c r="C33" s="648"/>
      <c r="D33" s="649"/>
      <c r="E33" s="45" t="s">
        <v>34</v>
      </c>
      <c r="F33" s="179"/>
      <c r="G33" s="264">
        <f>IF(F33="","",VLOOKUP($F33,'選手一覧'!$A$1:$L$100,2,FALSE))</f>
      </c>
      <c r="H33" s="265">
        <f>IF(F33="","",VLOOKUP($F33,'選手一覧'!$A$1:$L$100,3,FALSE))</f>
      </c>
      <c r="I33" s="650">
        <f>IF($F33="","",VLOOKUP($F33,'選手一覧'!$A$1:$L$100,7,FALSE))</f>
      </c>
      <c r="J33" s="651">
        <f>IF($F33="","",VLOOKUP($F33,'選手一覧'!$A$1:$L$100,3,FALSE))</f>
      </c>
      <c r="K33" s="652">
        <f>IF($F33="","",VLOOKUP($F33,'選手一覧'!$A$1:$L$100,3,FALSE))</f>
      </c>
      <c r="L33" s="266">
        <f>IF(F33="","",VLOOKUP((DATEDIF(I33,DATE($N$14,4,1),"Y")),'年齢対応表'!$A$1:$B$3,2,FALSE))</f>
      </c>
      <c r="M33" s="620"/>
      <c r="N33" s="42"/>
      <c r="O33" s="622"/>
      <c r="P33" s="43"/>
      <c r="Q33" s="653"/>
      <c r="R33" s="654"/>
      <c r="S33" s="37"/>
      <c r="T33" s="37"/>
      <c r="U33" s="28"/>
      <c r="V33" s="28"/>
      <c r="W33" s="28"/>
      <c r="X33" s="28"/>
      <c r="Y33" s="28"/>
      <c r="Z33" s="28"/>
      <c r="AA33" s="28"/>
      <c r="AB33" s="28"/>
      <c r="AC33" s="28"/>
      <c r="AD33" s="28"/>
      <c r="AE33" s="28"/>
      <c r="AF33" s="28"/>
      <c r="AG33" s="28"/>
      <c r="AH33" s="28"/>
      <c r="AI33" s="28"/>
      <c r="AJ33" s="28"/>
      <c r="AK33" s="28"/>
    </row>
    <row r="34" spans="1:37" ht="18.75" customHeight="1">
      <c r="A34" s="326"/>
      <c r="B34" s="534"/>
      <c r="C34" s="624"/>
      <c r="D34" s="626">
        <v>9</v>
      </c>
      <c r="E34" s="18" t="s">
        <v>32</v>
      </c>
      <c r="F34" s="172"/>
      <c r="G34" s="214">
        <f>IF(F34="","",VLOOKUP($F34,'選手一覧'!$A$1:$L$100,2,FALSE))</f>
      </c>
      <c r="H34" s="215">
        <f>IF(F34="","",VLOOKUP($F34,'選手一覧'!$A$1:$L$100,3,FALSE))</f>
      </c>
      <c r="I34" s="634">
        <f>IF($F34="","",VLOOKUP($F34,'選手一覧'!$A$1:$L$100,7,FALSE))</f>
      </c>
      <c r="J34" s="635">
        <f>IF($F34="","",VLOOKUP($F34,'選手一覧'!$A$1:$L$100,3,FALSE))</f>
      </c>
      <c r="K34" s="636">
        <f>IF($F34="","",VLOOKUP($F34,'選手一覧'!$A$1:$L$100,3,FALSE))</f>
      </c>
      <c r="L34" s="190">
        <f>IF(F34="","",VLOOKUP((DATEDIF(I34,DATE($N$14,4,1),"Y")),'年齢対応表'!$A$1:$B$3,2,FALSE))</f>
      </c>
      <c r="M34" s="637"/>
      <c r="N34" s="19"/>
      <c r="O34" s="639"/>
      <c r="P34" s="20"/>
      <c r="Q34" s="641"/>
      <c r="R34" s="642"/>
      <c r="S34" s="37"/>
      <c r="T34" s="37"/>
      <c r="U34" s="28"/>
      <c r="V34" s="28"/>
      <c r="W34" s="28"/>
      <c r="X34" s="28"/>
      <c r="Y34" s="28"/>
      <c r="Z34" s="28"/>
      <c r="AA34" s="28"/>
      <c r="AB34" s="28"/>
      <c r="AC34" s="28"/>
      <c r="AD34" s="28"/>
      <c r="AE34" s="28"/>
      <c r="AF34" s="28"/>
      <c r="AG34" s="28"/>
      <c r="AH34" s="28"/>
      <c r="AI34" s="28"/>
      <c r="AJ34" s="28"/>
      <c r="AK34" s="28"/>
    </row>
    <row r="35" spans="1:37" ht="18.75" customHeight="1">
      <c r="A35" s="326"/>
      <c r="B35" s="534"/>
      <c r="C35" s="625"/>
      <c r="D35" s="626"/>
      <c r="E35" s="25" t="s">
        <v>34</v>
      </c>
      <c r="F35" s="177"/>
      <c r="G35" s="261">
        <f>IF(F35="","",VLOOKUP($F35,'選手一覧'!$A$1:$L$100,2,FALSE))</f>
      </c>
      <c r="H35" s="262">
        <f>IF(F35="","",VLOOKUP($F35,'選手一覧'!$A$1:$L$100,3,FALSE))</f>
      </c>
      <c r="I35" s="643">
        <f>IF($F35="","",VLOOKUP($F35,'選手一覧'!$A$1:$L$100,7,FALSE))</f>
      </c>
      <c r="J35" s="644">
        <f>IF($F35="","",VLOOKUP($F35,'選手一覧'!$A$1:$L$100,3,FALSE))</f>
      </c>
      <c r="K35" s="645">
        <f>IF($F35="","",VLOOKUP($F35,'選手一覧'!$A$1:$L$100,3,FALSE))</f>
      </c>
      <c r="L35" s="263">
        <f>IF(F35="","",VLOOKUP((DATEDIF(I35,DATE($N$14,4,1),"Y")),'年齢対応表'!$A$1:$B$3,2,FALSE))</f>
      </c>
      <c r="M35" s="638"/>
      <c r="N35" s="22"/>
      <c r="O35" s="640"/>
      <c r="P35" s="23"/>
      <c r="Q35" s="646"/>
      <c r="R35" s="647"/>
      <c r="S35" s="37"/>
      <c r="T35" s="37"/>
      <c r="U35" s="28"/>
      <c r="V35" s="28"/>
      <c r="W35" s="28"/>
      <c r="X35" s="28"/>
      <c r="Y35" s="28"/>
      <c r="Z35" s="28"/>
      <c r="AA35" s="28"/>
      <c r="AB35" s="28"/>
      <c r="AC35" s="28"/>
      <c r="AD35" s="28"/>
      <c r="AE35" s="28"/>
      <c r="AF35" s="28"/>
      <c r="AG35" s="28"/>
      <c r="AH35" s="28"/>
      <c r="AI35" s="28"/>
      <c r="AJ35" s="28"/>
      <c r="AK35" s="28"/>
    </row>
    <row r="36" spans="1:37" ht="18.75" customHeight="1">
      <c r="A36" s="326"/>
      <c r="B36" s="534"/>
      <c r="C36" s="613"/>
      <c r="D36" s="615">
        <v>10</v>
      </c>
      <c r="E36" s="44" t="s">
        <v>32</v>
      </c>
      <c r="F36" s="178"/>
      <c r="G36" s="216">
        <f>IF(F36="","",VLOOKUP($F36,'選手一覧'!$A$1:$L$100,2,FALSE))</f>
      </c>
      <c r="H36" s="217">
        <f>IF(F36="","",VLOOKUP($F36,'選手一覧'!$A$1:$L$100,3,FALSE))</f>
      </c>
      <c r="I36" s="617">
        <f>IF($F36="","",VLOOKUP($F36,'選手一覧'!$A$1:$L$100,7,FALSE))</f>
      </c>
      <c r="J36" s="618">
        <f>IF($F36="","",VLOOKUP($F36,'選手一覧'!$A$1:$L$100,3,FALSE))</f>
      </c>
      <c r="K36" s="619">
        <f>IF($F36="","",VLOOKUP($F36,'選手一覧'!$A$1:$L$100,3,FALSE))</f>
      </c>
      <c r="L36" s="191">
        <f>IF(F36="","",VLOOKUP((DATEDIF(I36,DATE($N$14,4,1),"Y")),'年齢対応表'!$A$1:$B$3,2,FALSE))</f>
      </c>
      <c r="M36" s="620"/>
      <c r="N36" s="39"/>
      <c r="O36" s="622"/>
      <c r="P36" s="40"/>
      <c r="Q36" s="627"/>
      <c r="R36" s="628"/>
      <c r="S36" s="37"/>
      <c r="T36" s="37"/>
      <c r="U36" s="28"/>
      <c r="V36" s="28"/>
      <c r="W36" s="28"/>
      <c r="X36" s="28"/>
      <c r="Y36" s="28"/>
      <c r="Z36" s="28"/>
      <c r="AA36" s="28"/>
      <c r="AB36" s="28"/>
      <c r="AC36" s="28"/>
      <c r="AD36" s="28"/>
      <c r="AE36" s="28"/>
      <c r="AF36" s="28"/>
      <c r="AG36" s="28"/>
      <c r="AH36" s="28"/>
      <c r="AI36" s="28"/>
      <c r="AJ36" s="28"/>
      <c r="AK36" s="28"/>
    </row>
    <row r="37" spans="1:37" ht="18.75" customHeight="1">
      <c r="A37" s="326"/>
      <c r="B37" s="534"/>
      <c r="C37" s="648"/>
      <c r="D37" s="649"/>
      <c r="E37" s="45" t="s">
        <v>34</v>
      </c>
      <c r="F37" s="179"/>
      <c r="G37" s="264">
        <f>IF(F37="","",VLOOKUP($F37,'選手一覧'!$A$1:$L$100,2,FALSE))</f>
      </c>
      <c r="H37" s="265">
        <f>IF(F37="","",VLOOKUP($F37,'選手一覧'!$A$1:$L$100,3,FALSE))</f>
      </c>
      <c r="I37" s="650">
        <f>IF($F37="","",VLOOKUP($F37,'選手一覧'!$A$1:$L$100,7,FALSE))</f>
      </c>
      <c r="J37" s="651">
        <f>IF($F37="","",VLOOKUP($F37,'選手一覧'!$A$1:$L$100,3,FALSE))</f>
      </c>
      <c r="K37" s="652">
        <f>IF($F37="","",VLOOKUP($F37,'選手一覧'!$A$1:$L$100,3,FALSE))</f>
      </c>
      <c r="L37" s="266">
        <f>IF(F37="","",VLOOKUP((DATEDIF(I37,DATE($N$14,4,1),"Y")),'年齢対応表'!$A$1:$B$3,2,FALSE))</f>
      </c>
      <c r="M37" s="620"/>
      <c r="N37" s="42"/>
      <c r="O37" s="622"/>
      <c r="P37" s="43"/>
      <c r="Q37" s="653"/>
      <c r="R37" s="654"/>
      <c r="S37" s="37"/>
      <c r="T37" s="37"/>
      <c r="U37" s="28"/>
      <c r="V37" s="28"/>
      <c r="W37" s="28"/>
      <c r="X37" s="28"/>
      <c r="Y37" s="28"/>
      <c r="Z37" s="28"/>
      <c r="AA37" s="28"/>
      <c r="AB37" s="28"/>
      <c r="AC37" s="28"/>
      <c r="AD37" s="28"/>
      <c r="AE37" s="28"/>
      <c r="AF37" s="28"/>
      <c r="AG37" s="28"/>
      <c r="AH37" s="28"/>
      <c r="AI37" s="28"/>
      <c r="AJ37" s="28"/>
      <c r="AK37" s="28"/>
    </row>
    <row r="38" spans="1:37" ht="18.75" customHeight="1">
      <c r="A38" s="326"/>
      <c r="B38" s="534"/>
      <c r="C38" s="624"/>
      <c r="D38" s="626">
        <v>11</v>
      </c>
      <c r="E38" s="18" t="s">
        <v>32</v>
      </c>
      <c r="F38" s="172"/>
      <c r="G38" s="214">
        <f>IF(F38="","",VLOOKUP($F38,'選手一覧'!$A$1:$L$100,2,FALSE))</f>
      </c>
      <c r="H38" s="215">
        <f>IF(F38="","",VLOOKUP($F38,'選手一覧'!$A$1:$L$100,3,FALSE))</f>
      </c>
      <c r="I38" s="634">
        <f>IF($F38="","",VLOOKUP($F38,'選手一覧'!$A$1:$L$100,7,FALSE))</f>
      </c>
      <c r="J38" s="635">
        <f>IF($F38="","",VLOOKUP($F38,'選手一覧'!$A$1:$L$100,3,FALSE))</f>
      </c>
      <c r="K38" s="636">
        <f>IF($F38="","",VLOOKUP($F38,'選手一覧'!$A$1:$L$100,3,FALSE))</f>
      </c>
      <c r="L38" s="190">
        <f>IF(F38="","",VLOOKUP((DATEDIF(I38,DATE($N$14,4,1),"Y")),'年齢対応表'!$A$1:$B$3,2,FALSE))</f>
      </c>
      <c r="M38" s="637"/>
      <c r="N38" s="19"/>
      <c r="O38" s="639"/>
      <c r="P38" s="20"/>
      <c r="Q38" s="641"/>
      <c r="R38" s="642"/>
      <c r="S38" s="37"/>
      <c r="T38" s="37"/>
      <c r="U38" s="28"/>
      <c r="V38" s="28"/>
      <c r="W38" s="28"/>
      <c r="X38" s="28"/>
      <c r="Y38" s="28"/>
      <c r="Z38" s="28"/>
      <c r="AA38" s="28"/>
      <c r="AB38" s="28"/>
      <c r="AC38" s="28"/>
      <c r="AD38" s="28"/>
      <c r="AE38" s="28"/>
      <c r="AF38" s="28"/>
      <c r="AG38" s="28"/>
      <c r="AH38" s="28"/>
      <c r="AI38" s="28"/>
      <c r="AJ38" s="28"/>
      <c r="AK38" s="28"/>
    </row>
    <row r="39" spans="1:37" ht="18.75" customHeight="1">
      <c r="A39" s="326"/>
      <c r="B39" s="534"/>
      <c r="C39" s="625"/>
      <c r="D39" s="626"/>
      <c r="E39" s="25" t="s">
        <v>34</v>
      </c>
      <c r="F39" s="177"/>
      <c r="G39" s="261">
        <f>IF(F39="","",VLOOKUP($F39,'選手一覧'!$A$1:$L$100,2,FALSE))</f>
      </c>
      <c r="H39" s="262">
        <f>IF(F39="","",VLOOKUP($F39,'選手一覧'!$A$1:$L$100,3,FALSE))</f>
      </c>
      <c r="I39" s="643">
        <f>IF($F39="","",VLOOKUP($F39,'選手一覧'!$A$1:$L$100,7,FALSE))</f>
      </c>
      <c r="J39" s="644">
        <f>IF($F39="","",VLOOKUP($F39,'選手一覧'!$A$1:$L$100,3,FALSE))</f>
      </c>
      <c r="K39" s="645">
        <f>IF($F39="","",VLOOKUP($F39,'選手一覧'!$A$1:$L$100,3,FALSE))</f>
      </c>
      <c r="L39" s="263">
        <f>IF(F39="","",VLOOKUP((DATEDIF(I39,DATE($N$14,4,1),"Y")),'年齢対応表'!$A$1:$B$3,2,FALSE))</f>
      </c>
      <c r="M39" s="638"/>
      <c r="N39" s="22"/>
      <c r="O39" s="640"/>
      <c r="P39" s="23"/>
      <c r="Q39" s="646"/>
      <c r="R39" s="647"/>
      <c r="S39" s="37"/>
      <c r="T39" s="37"/>
      <c r="U39" s="28"/>
      <c r="V39" s="28"/>
      <c r="W39" s="28"/>
      <c r="X39" s="28"/>
      <c r="Y39" s="28"/>
      <c r="Z39" s="28"/>
      <c r="AA39" s="28"/>
      <c r="AB39" s="28"/>
      <c r="AC39" s="28"/>
      <c r="AD39" s="28"/>
      <c r="AE39" s="28"/>
      <c r="AF39" s="28"/>
      <c r="AG39" s="28"/>
      <c r="AH39" s="28"/>
      <c r="AI39" s="28"/>
      <c r="AJ39" s="28"/>
      <c r="AK39" s="28"/>
    </row>
    <row r="40" spans="1:37" ht="18.75" customHeight="1">
      <c r="A40" s="326"/>
      <c r="B40" s="534"/>
      <c r="C40" s="613"/>
      <c r="D40" s="615">
        <v>12</v>
      </c>
      <c r="E40" s="44" t="s">
        <v>32</v>
      </c>
      <c r="F40" s="178"/>
      <c r="G40" s="216">
        <f>IF(F40="","",VLOOKUP($F40,'選手一覧'!$A$1:$L$100,2,FALSE))</f>
      </c>
      <c r="H40" s="217">
        <f>IF(F40="","",VLOOKUP($F40,'選手一覧'!$A$1:$L$100,3,FALSE))</f>
      </c>
      <c r="I40" s="617">
        <f>IF($F40="","",VLOOKUP($F40,'選手一覧'!$A$1:$L$100,7,FALSE))</f>
      </c>
      <c r="J40" s="618">
        <f>IF($F40="","",VLOOKUP($F40,'選手一覧'!$A$1:$L$100,3,FALSE))</f>
      </c>
      <c r="K40" s="619">
        <f>IF($F40="","",VLOOKUP($F40,'選手一覧'!$A$1:$L$100,3,FALSE))</f>
      </c>
      <c r="L40" s="191">
        <f>IF(F40="","",VLOOKUP((DATEDIF(I40,DATE($N$14,4,1),"Y")),'年齢対応表'!$A$1:$B$3,2,FALSE))</f>
      </c>
      <c r="M40" s="620"/>
      <c r="N40" s="39"/>
      <c r="O40" s="622"/>
      <c r="P40" s="40"/>
      <c r="Q40" s="627"/>
      <c r="R40" s="628"/>
      <c r="S40" s="37"/>
      <c r="T40" s="37"/>
      <c r="U40" s="28"/>
      <c r="V40" s="28"/>
      <c r="W40" s="28"/>
      <c r="X40" s="28"/>
      <c r="Y40" s="28"/>
      <c r="Z40" s="28"/>
      <c r="AA40" s="28"/>
      <c r="AB40" s="28"/>
      <c r="AC40" s="28"/>
      <c r="AD40" s="28"/>
      <c r="AE40" s="28"/>
      <c r="AF40" s="28"/>
      <c r="AG40" s="28"/>
      <c r="AH40" s="28"/>
      <c r="AI40" s="28"/>
      <c r="AJ40" s="28"/>
      <c r="AK40" s="28"/>
    </row>
    <row r="41" spans="1:37" ht="18.75" customHeight="1" thickBot="1">
      <c r="A41" s="326"/>
      <c r="B41" s="535"/>
      <c r="C41" s="614"/>
      <c r="D41" s="616"/>
      <c r="E41" s="46" t="s">
        <v>34</v>
      </c>
      <c r="F41" s="180"/>
      <c r="G41" s="267">
        <f>IF(F41="","",VLOOKUP($F41,'選手一覧'!$A$1:$L$100,2,FALSE))</f>
      </c>
      <c r="H41" s="268">
        <f>IF(F41="","",VLOOKUP($F41,'選手一覧'!$A$1:$L$100,3,FALSE))</f>
      </c>
      <c r="I41" s="629">
        <f>IF($F41="","",VLOOKUP($F41,'選手一覧'!$A$1:$L$100,7,FALSE))</f>
      </c>
      <c r="J41" s="630">
        <f>IF($F41="","",VLOOKUP($F41,'選手一覧'!$A$1:$L$100,3,FALSE))</f>
      </c>
      <c r="K41" s="631">
        <f>IF($F41="","",VLOOKUP($F41,'選手一覧'!$A$1:$L$100,3,FALSE))</f>
      </c>
      <c r="L41" s="269">
        <f>IF(F41="","",VLOOKUP((DATEDIF(I41,DATE($N$14,4,1),"Y")),'年齢対応表'!$A$1:$B$3,2,FALSE))</f>
      </c>
      <c r="M41" s="621"/>
      <c r="N41" s="47"/>
      <c r="O41" s="623"/>
      <c r="P41" s="48"/>
      <c r="Q41" s="632"/>
      <c r="R41" s="633"/>
      <c r="S41" s="37"/>
      <c r="T41" s="37"/>
      <c r="U41" s="28"/>
      <c r="V41" s="28"/>
      <c r="W41" s="28"/>
      <c r="X41" s="28"/>
      <c r="Y41" s="28"/>
      <c r="Z41" s="28"/>
      <c r="AA41" s="28"/>
      <c r="AB41" s="28"/>
      <c r="AC41" s="28"/>
      <c r="AD41" s="28"/>
      <c r="AE41" s="28"/>
      <c r="AF41" s="28"/>
      <c r="AG41" s="28"/>
      <c r="AH41" s="28"/>
      <c r="AI41" s="28"/>
      <c r="AJ41" s="28"/>
      <c r="AK41" s="28"/>
    </row>
    <row r="42" spans="1:37" ht="13.5">
      <c r="A42" s="326"/>
      <c r="D42" s="1"/>
      <c r="E42" s="1"/>
      <c r="F42" s="1"/>
      <c r="G42" s="1"/>
      <c r="S42" s="28"/>
      <c r="T42" s="28"/>
      <c r="U42" s="28"/>
      <c r="V42" s="28"/>
      <c r="W42" s="28"/>
      <c r="X42" s="28"/>
      <c r="Y42" s="28"/>
      <c r="Z42" s="28"/>
      <c r="AA42" s="28"/>
      <c r="AB42" s="28"/>
      <c r="AC42" s="28"/>
      <c r="AD42" s="28"/>
      <c r="AE42" s="28"/>
      <c r="AF42" s="28"/>
      <c r="AG42" s="28"/>
      <c r="AH42" s="28"/>
      <c r="AI42" s="28"/>
      <c r="AJ42" s="28"/>
      <c r="AK42" s="28"/>
    </row>
    <row r="43" spans="1:37" ht="23.25" customHeight="1">
      <c r="A43" s="326"/>
      <c r="B43" s="3" t="s">
        <v>10</v>
      </c>
      <c r="C43" s="3"/>
      <c r="E43" s="1"/>
      <c r="F43" s="1"/>
      <c r="G43" s="1"/>
      <c r="S43" s="28"/>
      <c r="T43" s="28"/>
      <c r="U43" s="28"/>
      <c r="V43" s="28"/>
      <c r="W43" s="28"/>
      <c r="X43" s="28"/>
      <c r="Y43" s="28"/>
      <c r="Z43" s="28"/>
      <c r="AA43" s="28"/>
      <c r="AB43" s="28"/>
      <c r="AC43" s="28"/>
      <c r="AD43" s="28"/>
      <c r="AE43" s="28"/>
      <c r="AF43" s="28"/>
      <c r="AG43" s="28"/>
      <c r="AH43" s="28"/>
      <c r="AI43" s="28"/>
      <c r="AJ43" s="28"/>
      <c r="AK43" s="28"/>
    </row>
    <row r="44" spans="1:37" ht="27" customHeight="1">
      <c r="A44" s="326"/>
      <c r="D44" s="70" t="s">
        <v>11</v>
      </c>
      <c r="E44" s="1"/>
      <c r="F44" s="1"/>
      <c r="G44" s="1"/>
      <c r="K44" s="531"/>
      <c r="L44" s="531"/>
      <c r="M44" s="531"/>
      <c r="N44" s="531"/>
      <c r="O44" s="531"/>
      <c r="P44" s="3" t="s">
        <v>12</v>
      </c>
      <c r="Q44" s="3"/>
      <c r="S44" s="28"/>
      <c r="T44" s="28"/>
      <c r="U44" s="28"/>
      <c r="V44" s="28"/>
      <c r="W44" s="28"/>
      <c r="X44" s="28"/>
      <c r="Y44" s="28"/>
      <c r="Z44" s="28"/>
      <c r="AA44" s="28"/>
      <c r="AB44" s="28"/>
      <c r="AC44" s="28"/>
      <c r="AD44" s="28"/>
      <c r="AE44" s="28"/>
      <c r="AF44" s="28"/>
      <c r="AG44" s="28"/>
      <c r="AH44" s="28"/>
      <c r="AI44" s="28"/>
      <c r="AJ44" s="28"/>
      <c r="AK44" s="28"/>
    </row>
    <row r="45" spans="1:37" ht="27" customHeight="1">
      <c r="A45" s="326"/>
      <c r="K45" s="532"/>
      <c r="L45" s="532"/>
      <c r="M45" s="532"/>
      <c r="N45" s="532"/>
      <c r="O45" s="532"/>
      <c r="P45" s="193" t="s">
        <v>5</v>
      </c>
      <c r="Q45" s="1"/>
      <c r="S45" s="28"/>
      <c r="T45" s="28"/>
      <c r="U45" s="28"/>
      <c r="V45" s="28"/>
      <c r="W45" s="28"/>
      <c r="X45" s="28"/>
      <c r="Y45" s="28"/>
      <c r="Z45" s="28"/>
      <c r="AA45" s="28"/>
      <c r="AB45" s="28"/>
      <c r="AC45" s="28"/>
      <c r="AD45" s="28"/>
      <c r="AE45" s="28"/>
      <c r="AF45" s="28"/>
      <c r="AG45" s="28"/>
      <c r="AH45" s="28"/>
      <c r="AI45" s="28"/>
      <c r="AJ45" s="28"/>
      <c r="AK45" s="28"/>
    </row>
    <row r="46" spans="1:37" ht="13.5" customHeight="1">
      <c r="A46" s="49"/>
      <c r="B46" s="28"/>
      <c r="C46" s="28"/>
      <c r="D46" s="30"/>
      <c r="E46" s="30"/>
      <c r="F46" s="30"/>
      <c r="G46" s="30"/>
      <c r="H46" s="28"/>
      <c r="I46" s="28"/>
      <c r="J46" s="28"/>
      <c r="K46" s="28"/>
      <c r="L46" s="28"/>
      <c r="M46" s="31"/>
      <c r="N46" s="31"/>
      <c r="O46" s="31"/>
      <c r="P46" s="31"/>
      <c r="Q46" s="28"/>
      <c r="R46" s="28"/>
      <c r="S46" s="28"/>
      <c r="T46" s="28"/>
      <c r="U46" s="28"/>
      <c r="V46" s="28"/>
      <c r="W46" s="28"/>
      <c r="X46" s="28"/>
      <c r="Y46" s="28"/>
      <c r="Z46" s="28"/>
      <c r="AA46" s="28"/>
      <c r="AB46" s="28"/>
      <c r="AC46" s="28"/>
      <c r="AD46" s="28"/>
      <c r="AE46" s="28"/>
      <c r="AF46" s="28"/>
      <c r="AG46" s="28"/>
      <c r="AH46" s="28"/>
      <c r="AI46" s="28"/>
      <c r="AJ46" s="28"/>
      <c r="AK46" s="28"/>
    </row>
    <row r="47" spans="1:37" ht="13.5">
      <c r="A47" s="28"/>
      <c r="B47" s="28"/>
      <c r="C47" s="28"/>
      <c r="D47" s="30"/>
      <c r="E47" s="30"/>
      <c r="F47" s="30"/>
      <c r="G47" s="30"/>
      <c r="H47" s="28"/>
      <c r="I47" s="28"/>
      <c r="J47" s="28"/>
      <c r="K47" s="28"/>
      <c r="L47" s="28"/>
      <c r="M47" s="31"/>
      <c r="N47" s="31"/>
      <c r="O47" s="31"/>
      <c r="P47" s="31"/>
      <c r="Q47" s="28"/>
      <c r="R47" s="28"/>
      <c r="S47" s="28"/>
      <c r="T47" s="28"/>
      <c r="U47" s="28"/>
      <c r="V47" s="28"/>
      <c r="W47" s="28"/>
      <c r="X47" s="28"/>
      <c r="Y47" s="28"/>
      <c r="Z47" s="28"/>
      <c r="AA47" s="28"/>
      <c r="AB47" s="28"/>
      <c r="AC47" s="28"/>
      <c r="AD47" s="28"/>
      <c r="AE47" s="28"/>
      <c r="AF47" s="28"/>
      <c r="AG47" s="28"/>
      <c r="AH47" s="28"/>
      <c r="AI47" s="28"/>
      <c r="AJ47" s="28"/>
      <c r="AK47" s="28"/>
    </row>
    <row r="48" spans="1:37" ht="13.5">
      <c r="A48" s="28"/>
      <c r="B48" s="28"/>
      <c r="C48" s="28"/>
      <c r="D48" s="30"/>
      <c r="E48" s="30"/>
      <c r="F48" s="30"/>
      <c r="G48" s="30"/>
      <c r="H48" s="28"/>
      <c r="I48" s="28"/>
      <c r="J48" s="28"/>
      <c r="K48" s="28"/>
      <c r="L48" s="28"/>
      <c r="M48" s="31"/>
      <c r="N48" s="31"/>
      <c r="O48" s="31"/>
      <c r="P48" s="31"/>
      <c r="Q48" s="28"/>
      <c r="R48" s="28"/>
      <c r="S48" s="28"/>
      <c r="T48" s="28"/>
      <c r="U48" s="28"/>
      <c r="V48" s="28"/>
      <c r="W48" s="28"/>
      <c r="X48" s="28"/>
      <c r="Y48" s="28"/>
      <c r="Z48" s="28"/>
      <c r="AA48" s="28"/>
      <c r="AB48" s="28"/>
      <c r="AC48" s="28"/>
      <c r="AD48" s="28"/>
      <c r="AE48" s="28"/>
      <c r="AF48" s="28"/>
      <c r="AG48" s="28"/>
      <c r="AH48" s="28"/>
      <c r="AI48" s="28"/>
      <c r="AJ48" s="28"/>
      <c r="AK48" s="28"/>
    </row>
    <row r="49" spans="1:37" ht="13.5">
      <c r="A49" s="28"/>
      <c r="B49" s="28"/>
      <c r="C49" s="28"/>
      <c r="D49" s="30"/>
      <c r="E49" s="30"/>
      <c r="F49" s="30"/>
      <c r="G49" s="30"/>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row>
    <row r="50" spans="1:37" ht="13.5">
      <c r="A50" s="28"/>
      <c r="B50" s="28"/>
      <c r="C50" s="28"/>
      <c r="D50" s="30"/>
      <c r="E50" s="30"/>
      <c r="F50" s="30"/>
      <c r="G50" s="30"/>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row>
    <row r="51" spans="1:37" ht="13.5">
      <c r="A51" s="28"/>
      <c r="B51" s="28"/>
      <c r="C51" s="28"/>
      <c r="D51" s="30"/>
      <c r="E51" s="30"/>
      <c r="F51" s="30"/>
      <c r="G51" s="30"/>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2" spans="1:37" ht="13.5">
      <c r="A52" s="28"/>
      <c r="B52" s="28"/>
      <c r="C52" s="28"/>
      <c r="D52" s="30"/>
      <c r="E52" s="30"/>
      <c r="F52" s="30"/>
      <c r="G52" s="30"/>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ht="13.5">
      <c r="A53" s="28"/>
      <c r="B53" s="28"/>
      <c r="C53" s="28"/>
      <c r="D53" s="30"/>
      <c r="E53" s="30"/>
      <c r="F53" s="30"/>
      <c r="G53" s="30"/>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row>
    <row r="54" spans="1:37" ht="13.5">
      <c r="A54" s="28"/>
      <c r="B54" s="28"/>
      <c r="C54" s="28"/>
      <c r="D54" s="30"/>
      <c r="E54" s="30"/>
      <c r="F54" s="30"/>
      <c r="G54" s="30"/>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row>
    <row r="55" spans="1:37" ht="13.5">
      <c r="A55" s="28"/>
      <c r="B55" s="28"/>
      <c r="C55" s="28"/>
      <c r="D55" s="30"/>
      <c r="E55" s="30"/>
      <c r="F55" s="30"/>
      <c r="G55" s="30"/>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ht="13.5">
      <c r="A56" s="28"/>
      <c r="B56" s="28"/>
      <c r="C56" s="28"/>
      <c r="D56" s="30"/>
      <c r="E56" s="30"/>
      <c r="F56" s="30"/>
      <c r="G56" s="30"/>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row>
    <row r="57" spans="1:37" ht="13.5">
      <c r="A57" s="28"/>
      <c r="B57" s="28"/>
      <c r="C57" s="28"/>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row>
    <row r="58" spans="1:37" ht="13.5">
      <c r="A58" s="28"/>
      <c r="B58" s="28"/>
      <c r="C58" s="28"/>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row>
    <row r="59" spans="1:37" ht="13.5">
      <c r="A59" s="28"/>
      <c r="B59" s="28"/>
      <c r="C59" s="28"/>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1:37" ht="13.5">
      <c r="A60" s="28"/>
      <c r="B60" s="28"/>
      <c r="C60" s="28"/>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1:37" ht="13.5">
      <c r="A61" s="28"/>
      <c r="B61" s="28"/>
      <c r="C61" s="28"/>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row>
    <row r="62" spans="1:37" ht="13.5">
      <c r="A62" s="28"/>
      <c r="B62" s="28"/>
      <c r="C62" s="28"/>
      <c r="D62" s="29"/>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ht="13.5">
      <c r="A63" s="28"/>
      <c r="B63" s="28"/>
      <c r="C63" s="28"/>
      <c r="D63" s="29"/>
      <c r="E63" s="29"/>
      <c r="F63" s="29"/>
      <c r="G63" s="29"/>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ht="13.5">
      <c r="A64" s="28"/>
      <c r="B64" s="28"/>
      <c r="C64" s="28"/>
      <c r="D64" s="29"/>
      <c r="E64" s="29"/>
      <c r="F64" s="29"/>
      <c r="G64" s="29"/>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1:37" ht="13.5">
      <c r="A65" s="28"/>
      <c r="B65" s="28"/>
      <c r="C65" s="28"/>
      <c r="D65" s="29"/>
      <c r="E65" s="29"/>
      <c r="F65" s="29"/>
      <c r="G65" s="29"/>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ht="13.5">
      <c r="A66" s="28"/>
      <c r="B66" s="28"/>
      <c r="C66" s="28"/>
      <c r="D66" s="29"/>
      <c r="E66" s="29"/>
      <c r="F66" s="29"/>
      <c r="G66" s="29"/>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7" spans="1:37" ht="13.5">
      <c r="A67" s="28"/>
      <c r="B67" s="28"/>
      <c r="C67" s="28"/>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row>
    <row r="68" spans="1:37" ht="13.5">
      <c r="A68" s="28"/>
      <c r="B68" s="28"/>
      <c r="C68" s="28"/>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row>
    <row r="69" spans="1:37" ht="13.5">
      <c r="A69" s="28"/>
      <c r="B69" s="28"/>
      <c r="C69" s="28"/>
      <c r="D69" s="29"/>
      <c r="E69" s="29"/>
      <c r="F69" s="29"/>
      <c r="G69" s="29"/>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row>
    <row r="70" spans="1:37" ht="13.5">
      <c r="A70" s="28"/>
      <c r="B70" s="28"/>
      <c r="C70" s="28"/>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row>
    <row r="71" spans="1:37" ht="13.5">
      <c r="A71" s="28"/>
      <c r="B71" s="28"/>
      <c r="C71" s="28"/>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row>
    <row r="72" spans="1:37" ht="13.5">
      <c r="A72" s="28"/>
      <c r="B72" s="28"/>
      <c r="C72" s="28"/>
      <c r="D72" s="29"/>
      <c r="E72" s="29"/>
      <c r="F72" s="29"/>
      <c r="G72" s="29"/>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row>
    <row r="73" spans="1:37" ht="13.5">
      <c r="A73" s="28"/>
      <c r="B73" s="28"/>
      <c r="C73" s="28"/>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row>
    <row r="74" spans="1:37" ht="13.5">
      <c r="A74" s="28"/>
      <c r="B74" s="28"/>
      <c r="C74" s="28"/>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row>
    <row r="75" spans="1:37" ht="13.5">
      <c r="A75" s="28"/>
      <c r="B75" s="28"/>
      <c r="C75" s="28"/>
      <c r="D75" s="29"/>
      <c r="E75" s="29"/>
      <c r="F75" s="29"/>
      <c r="G75" s="29"/>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row>
    <row r="76" spans="1:37" ht="13.5">
      <c r="A76" s="28"/>
      <c r="B76" s="28"/>
      <c r="C76" s="28"/>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row>
    <row r="77" spans="1:37" ht="13.5">
      <c r="A77" s="28"/>
      <c r="B77" s="28"/>
      <c r="C77" s="28"/>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row>
    <row r="78" spans="1:37" ht="13.5">
      <c r="A78" s="28"/>
      <c r="B78" s="28"/>
      <c r="C78" s="28"/>
      <c r="D78" s="29"/>
      <c r="E78" s="29"/>
      <c r="F78" s="29"/>
      <c r="G78" s="29"/>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row>
    <row r="79" spans="1:37" ht="13.5">
      <c r="A79" s="28"/>
      <c r="B79" s="28"/>
      <c r="C79" s="28"/>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row>
    <row r="80" spans="1:37" ht="13.5">
      <c r="A80" s="28"/>
      <c r="B80" s="28"/>
      <c r="C80" s="28"/>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1:37" ht="13.5">
      <c r="A81" s="28"/>
      <c r="B81" s="28"/>
      <c r="C81" s="28"/>
      <c r="D81" s="29"/>
      <c r="E81" s="29"/>
      <c r="F81" s="29"/>
      <c r="G81" s="29"/>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1:37" ht="13.5">
      <c r="A82" s="28"/>
      <c r="B82" s="28"/>
      <c r="C82" s="28"/>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row>
    <row r="83" spans="1:37" ht="13.5">
      <c r="A83" s="28"/>
      <c r="B83" s="28"/>
      <c r="C83" s="28"/>
      <c r="D83" s="29"/>
      <c r="E83" s="29"/>
      <c r="F83" s="29"/>
      <c r="G83" s="29"/>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row>
    <row r="84" spans="1:37" ht="13.5">
      <c r="A84" s="28"/>
      <c r="B84" s="28"/>
      <c r="C84" s="28"/>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row>
    <row r="85" spans="1:37" ht="13.5">
      <c r="A85" s="28"/>
      <c r="B85" s="28"/>
      <c r="C85" s="28"/>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ht="13.5">
      <c r="A86" s="28"/>
      <c r="B86" s="28"/>
      <c r="C86" s="28"/>
      <c r="D86" s="29"/>
      <c r="E86" s="29"/>
      <c r="F86" s="29"/>
      <c r="G86" s="29"/>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1:37" ht="13.5">
      <c r="A87" s="28"/>
      <c r="B87" s="28"/>
      <c r="C87" s="28"/>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row>
    <row r="88" spans="1:37" ht="13.5">
      <c r="A88" s="28"/>
      <c r="B88" s="28"/>
      <c r="C88" s="28"/>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row>
    <row r="89" spans="1:37" ht="13.5">
      <c r="A89" s="28"/>
      <c r="B89" s="28"/>
      <c r="C89" s="28"/>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row>
    <row r="90" spans="1:37" ht="13.5">
      <c r="A90" s="28"/>
      <c r="B90" s="28"/>
      <c r="C90" s="28"/>
      <c r="D90" s="29"/>
      <c r="E90" s="29"/>
      <c r="F90" s="29"/>
      <c r="G90" s="29"/>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1:37" ht="13.5">
      <c r="A91" s="28"/>
      <c r="B91" s="28"/>
      <c r="C91" s="28"/>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1:37" ht="13.5">
      <c r="A92" s="28"/>
      <c r="B92" s="28"/>
      <c r="C92" s="28"/>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1:37" ht="13.5">
      <c r="A93" s="28"/>
      <c r="B93" s="28"/>
      <c r="C93" s="28"/>
      <c r="D93" s="29"/>
      <c r="E93" s="29"/>
      <c r="F93" s="29"/>
      <c r="G93" s="29"/>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1:37" ht="13.5">
      <c r="A94" s="28"/>
      <c r="B94" s="28"/>
      <c r="C94" s="28"/>
      <c r="D94" s="29"/>
      <c r="E94" s="29"/>
      <c r="F94" s="29"/>
      <c r="G94" s="29"/>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1:37" ht="13.5">
      <c r="A95" s="28"/>
      <c r="B95" s="28"/>
      <c r="C95" s="28"/>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1:37" ht="13.5">
      <c r="A96" s="28"/>
      <c r="B96" s="28"/>
      <c r="C96" s="28"/>
      <c r="D96" s="29"/>
      <c r="E96" s="29"/>
      <c r="F96" s="29"/>
      <c r="G96" s="29"/>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row r="97" spans="1:37" ht="13.5">
      <c r="A97" s="28"/>
      <c r="B97" s="28"/>
      <c r="C97" s="28"/>
      <c r="D97" s="29"/>
      <c r="E97" s="29"/>
      <c r="F97" s="29"/>
      <c r="G97" s="29"/>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row>
    <row r="98" spans="1:37" ht="13.5">
      <c r="A98" s="28"/>
      <c r="B98" s="28"/>
      <c r="C98" s="28"/>
      <c r="D98" s="29"/>
      <c r="E98" s="29"/>
      <c r="F98" s="29"/>
      <c r="G98" s="29"/>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row>
    <row r="99" spans="1:37" ht="13.5">
      <c r="A99" s="28"/>
      <c r="B99" s="28"/>
      <c r="C99" s="28"/>
      <c r="D99" s="29"/>
      <c r="E99" s="29"/>
      <c r="F99" s="29"/>
      <c r="G99" s="29"/>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row>
    <row r="100" spans="1:37" ht="13.5">
      <c r="A100" s="28"/>
      <c r="B100" s="28"/>
      <c r="C100" s="28"/>
      <c r="D100" s="29"/>
      <c r="E100" s="29"/>
      <c r="F100" s="29"/>
      <c r="G100" s="29"/>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row>
  </sheetData>
  <sheetProtection selectLockedCells="1"/>
  <mergeCells count="127">
    <mergeCell ref="J4:K4"/>
    <mergeCell ref="I17:K17"/>
    <mergeCell ref="Q17:R17"/>
    <mergeCell ref="Q14:R14"/>
    <mergeCell ref="G11:K11"/>
    <mergeCell ref="C18:C19"/>
    <mergeCell ref="D18:D19"/>
    <mergeCell ref="I18:K18"/>
    <mergeCell ref="M18:M19"/>
    <mergeCell ref="O18:O19"/>
    <mergeCell ref="Q18:R18"/>
    <mergeCell ref="I19:K19"/>
    <mergeCell ref="Q19:R19"/>
    <mergeCell ref="C20:C21"/>
    <mergeCell ref="D20:D21"/>
    <mergeCell ref="I20:K20"/>
    <mergeCell ref="M20:M21"/>
    <mergeCell ref="O20:O21"/>
    <mergeCell ref="Q20:R20"/>
    <mergeCell ref="I21:K21"/>
    <mergeCell ref="Q21:R21"/>
    <mergeCell ref="C22:C23"/>
    <mergeCell ref="D22:D23"/>
    <mergeCell ref="I22:K22"/>
    <mergeCell ref="M22:M23"/>
    <mergeCell ref="O22:O23"/>
    <mergeCell ref="Q22:R22"/>
    <mergeCell ref="I23:K23"/>
    <mergeCell ref="Q23:R23"/>
    <mergeCell ref="C24:C25"/>
    <mergeCell ref="D24:D25"/>
    <mergeCell ref="I24:K24"/>
    <mergeCell ref="M24:M25"/>
    <mergeCell ref="O24:O25"/>
    <mergeCell ref="Q24:R24"/>
    <mergeCell ref="I25:K25"/>
    <mergeCell ref="Q25:R25"/>
    <mergeCell ref="C26:C27"/>
    <mergeCell ref="D26:D27"/>
    <mergeCell ref="I26:K26"/>
    <mergeCell ref="M26:M27"/>
    <mergeCell ref="O26:O27"/>
    <mergeCell ref="Q26:R26"/>
    <mergeCell ref="I27:K27"/>
    <mergeCell ref="Q27:R27"/>
    <mergeCell ref="C28:C29"/>
    <mergeCell ref="D28:D29"/>
    <mergeCell ref="I28:K28"/>
    <mergeCell ref="M28:M29"/>
    <mergeCell ref="O28:O29"/>
    <mergeCell ref="Q28:R28"/>
    <mergeCell ref="I29:K29"/>
    <mergeCell ref="Q29:R29"/>
    <mergeCell ref="C30:C31"/>
    <mergeCell ref="D30:D31"/>
    <mergeCell ref="I30:K30"/>
    <mergeCell ref="M30:M31"/>
    <mergeCell ref="O30:O31"/>
    <mergeCell ref="Q30:R30"/>
    <mergeCell ref="I31:K31"/>
    <mergeCell ref="Q31:R31"/>
    <mergeCell ref="C32:C33"/>
    <mergeCell ref="D32:D33"/>
    <mergeCell ref="I32:K32"/>
    <mergeCell ref="M32:M33"/>
    <mergeCell ref="O32:O33"/>
    <mergeCell ref="Q32:R32"/>
    <mergeCell ref="I33:K33"/>
    <mergeCell ref="Q33:R33"/>
    <mergeCell ref="I37:K37"/>
    <mergeCell ref="Q37:R37"/>
    <mergeCell ref="I34:K34"/>
    <mergeCell ref="M34:M35"/>
    <mergeCell ref="O34:O35"/>
    <mergeCell ref="Q34:R34"/>
    <mergeCell ref="I35:K35"/>
    <mergeCell ref="Q35:R35"/>
    <mergeCell ref="O38:O39"/>
    <mergeCell ref="Q38:R38"/>
    <mergeCell ref="I39:K39"/>
    <mergeCell ref="Q39:R39"/>
    <mergeCell ref="C36:C37"/>
    <mergeCell ref="D36:D37"/>
    <mergeCell ref="I36:K36"/>
    <mergeCell ref="M36:M37"/>
    <mergeCell ref="O36:O37"/>
    <mergeCell ref="Q36:R36"/>
    <mergeCell ref="O40:O41"/>
    <mergeCell ref="C34:C35"/>
    <mergeCell ref="D34:D35"/>
    <mergeCell ref="Q40:R40"/>
    <mergeCell ref="I41:K41"/>
    <mergeCell ref="Q41:R41"/>
    <mergeCell ref="C38:C39"/>
    <mergeCell ref="D38:D39"/>
    <mergeCell ref="I38:K38"/>
    <mergeCell ref="M38:M39"/>
    <mergeCell ref="O15:Q15"/>
    <mergeCell ref="M16:N16"/>
    <mergeCell ref="O16:R16"/>
    <mergeCell ref="B11:E11"/>
    <mergeCell ref="K44:O44"/>
    <mergeCell ref="K45:O45"/>
    <mergeCell ref="C40:C41"/>
    <mergeCell ref="D40:D41"/>
    <mergeCell ref="I40:K40"/>
    <mergeCell ref="M40:M41"/>
    <mergeCell ref="U26:W26"/>
    <mergeCell ref="B2:E2"/>
    <mergeCell ref="P2:R2"/>
    <mergeCell ref="O9:P9"/>
    <mergeCell ref="B10:F10"/>
    <mergeCell ref="G10:M10"/>
    <mergeCell ref="N10:P10"/>
    <mergeCell ref="B14:C14"/>
    <mergeCell ref="B15:C16"/>
    <mergeCell ref="D14:L14"/>
    <mergeCell ref="E4:F4"/>
    <mergeCell ref="H4:I4"/>
    <mergeCell ref="B17:B41"/>
    <mergeCell ref="L11:M11"/>
    <mergeCell ref="N11:O11"/>
    <mergeCell ref="B13:R13"/>
    <mergeCell ref="N14:O14"/>
    <mergeCell ref="D15:H16"/>
    <mergeCell ref="I15:L15"/>
    <mergeCell ref="M15:N15"/>
  </mergeCells>
  <dataValidations count="3">
    <dataValidation type="list" allowBlank="1" showInputMessage="1" showErrorMessage="1" sqref="C34:C36 C30:C32 C26:C28 C22:C24 C18:C20 M18:M41 O18:O41 C38:C40">
      <formula1>$A$6:$A$7</formula1>
    </dataValidation>
    <dataValidation type="list" allowBlank="1" showInputMessage="1" showErrorMessage="1" sqref="Q14">
      <formula1>$A$2:$A$4</formula1>
    </dataValidation>
    <dataValidation type="list" allowBlank="1" showInputMessage="1" showErrorMessage="1" sqref="P18:R41 N18:N41">
      <formula1>$A$9:$A$16</formula1>
    </dataValidation>
  </dataValidations>
  <printOptions horizontalCentered="1" verticalCentered="1"/>
  <pageMargins left="0.56" right="0.5" top="0.52" bottom="0.5" header="0.31496062992125984" footer="0.31496062992125984"/>
  <pageSetup blackAndWhite="1" fitToHeight="1"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codeName="Sheet18">
    <pageSetUpPr fitToPage="1"/>
  </sheetPr>
  <dimension ref="A1:AK100"/>
  <sheetViews>
    <sheetView showGridLines="0" zoomScaleSheetLayoutView="100" zoomScalePageLayoutView="0" workbookViewId="0" topLeftCell="A1">
      <selection activeCell="T13" sqref="T13"/>
    </sheetView>
  </sheetViews>
  <sheetFormatPr defaultColWidth="9.00390625" defaultRowHeight="13.5"/>
  <cols>
    <col min="1" max="1" width="1.00390625" style="351" customWidth="1"/>
    <col min="2" max="2" width="3.75390625" style="0" customWidth="1"/>
    <col min="3" max="3" width="4.00390625" style="0" customWidth="1"/>
    <col min="4" max="4" width="3.50390625" style="2" customWidth="1"/>
    <col min="5" max="5" width="3.00390625" style="2" customWidth="1"/>
    <col min="6" max="6" width="10.625" style="2" customWidth="1"/>
    <col min="7" max="7" width="7.75390625" style="2" customWidth="1"/>
    <col min="8" max="8" width="7.75390625" style="0" customWidth="1"/>
    <col min="9" max="11" width="3.75390625" style="0" customWidth="1"/>
    <col min="12" max="12" width="3.875" style="0" customWidth="1"/>
    <col min="13" max="13" width="3.50390625" style="0" customWidth="1"/>
    <col min="14" max="14" width="9.25390625" style="0" customWidth="1"/>
    <col min="15" max="15" width="3.50390625" style="0" customWidth="1"/>
    <col min="16" max="16" width="7.00390625" style="0" customWidth="1"/>
    <col min="17" max="17" width="5.25390625" style="0" customWidth="1"/>
    <col min="18" max="18" width="3.625" style="0" customWidth="1"/>
    <col min="19" max="19" width="5.00390625" style="0" customWidth="1"/>
    <col min="20" max="20" width="7.125" style="0" customWidth="1"/>
    <col min="21" max="21" width="7.625" style="0" bestFit="1" customWidth="1"/>
    <col min="22" max="22" width="11.50390625" style="0" customWidth="1"/>
    <col min="23" max="23" width="11.25390625" style="0" customWidth="1"/>
    <col min="24" max="24" width="15.125" style="0" customWidth="1"/>
  </cols>
  <sheetData>
    <row r="1" spans="1:37" ht="5.25" customHeight="1" thickBot="1">
      <c r="A1" s="349"/>
      <c r="B1" s="49"/>
      <c r="C1" s="49"/>
      <c r="D1" s="50"/>
      <c r="E1" s="50"/>
      <c r="F1" s="50"/>
      <c r="G1" s="50"/>
      <c r="H1" s="49"/>
      <c r="I1" s="49"/>
      <c r="J1" s="49"/>
      <c r="K1" s="49"/>
      <c r="L1" s="49"/>
      <c r="M1" s="49"/>
      <c r="N1" s="49"/>
      <c r="O1" s="49"/>
      <c r="P1" s="49"/>
      <c r="Q1" s="49"/>
      <c r="R1" s="49"/>
      <c r="S1" s="28"/>
      <c r="T1" s="28"/>
      <c r="U1" s="28"/>
      <c r="V1" s="28"/>
      <c r="W1" s="28"/>
      <c r="X1" s="28"/>
      <c r="Y1" s="28"/>
      <c r="Z1" s="28"/>
      <c r="AA1" s="28"/>
      <c r="AB1" s="28"/>
      <c r="AC1" s="28"/>
      <c r="AD1" s="28"/>
      <c r="AE1" s="28"/>
      <c r="AF1" s="28"/>
      <c r="AG1" s="28"/>
      <c r="AH1" s="28"/>
      <c r="AI1" s="28"/>
      <c r="AJ1" s="28"/>
      <c r="AK1" s="28"/>
    </row>
    <row r="2" spans="1:37" ht="24" customHeight="1" thickBot="1">
      <c r="A2" s="349"/>
      <c r="B2" s="574" t="s">
        <v>308</v>
      </c>
      <c r="C2" s="575"/>
      <c r="D2" s="575"/>
      <c r="E2" s="576"/>
      <c r="F2" s="276"/>
      <c r="G2" s="276"/>
      <c r="H2" s="276"/>
      <c r="I2" s="276"/>
      <c r="J2" s="276"/>
      <c r="K2" s="276"/>
      <c r="L2" s="276"/>
      <c r="N2" s="359"/>
      <c r="P2" s="569">
        <f ca="1">TODAY()</f>
        <v>43144</v>
      </c>
      <c r="Q2" s="569"/>
      <c r="R2" s="569"/>
      <c r="S2" s="32"/>
      <c r="T2" s="400" t="s">
        <v>306</v>
      </c>
      <c r="U2" s="28"/>
      <c r="V2" s="28"/>
      <c r="W2" s="28"/>
      <c r="X2" s="28"/>
      <c r="Y2" s="28"/>
      <c r="Z2" s="28"/>
      <c r="AA2" s="28"/>
      <c r="AB2" s="28"/>
      <c r="AC2" s="28"/>
      <c r="AD2" s="28"/>
      <c r="AE2" s="28"/>
      <c r="AF2" s="28"/>
      <c r="AG2" s="28"/>
      <c r="AH2" s="28"/>
      <c r="AI2" s="28"/>
      <c r="AJ2" s="28"/>
      <c r="AK2" s="28"/>
    </row>
    <row r="3" spans="1:37" ht="21.75" customHeight="1">
      <c r="A3" s="349" t="s">
        <v>116</v>
      </c>
      <c r="B3" s="276"/>
      <c r="C3" s="276"/>
      <c r="D3" s="276"/>
      <c r="E3" s="359" t="s">
        <v>278</v>
      </c>
      <c r="F3" s="276"/>
      <c r="G3" s="276"/>
      <c r="H3" s="276"/>
      <c r="I3" s="276"/>
      <c r="J3" s="276"/>
      <c r="K3" s="276"/>
      <c r="L3" s="276"/>
      <c r="M3" s="395"/>
      <c r="N3" s="394"/>
      <c r="O3" s="394"/>
      <c r="P3" s="394"/>
      <c r="Q3" s="394"/>
      <c r="S3" s="33"/>
      <c r="T3" s="400" t="s">
        <v>307</v>
      </c>
      <c r="U3" s="28"/>
      <c r="V3" s="28"/>
      <c r="W3" s="28"/>
      <c r="X3" s="28"/>
      <c r="Y3" s="28"/>
      <c r="Z3" s="28"/>
      <c r="AA3" s="28"/>
      <c r="AB3" s="28"/>
      <c r="AC3" s="28"/>
      <c r="AD3" s="28"/>
      <c r="AE3" s="28"/>
      <c r="AF3" s="28"/>
      <c r="AG3" s="28"/>
      <c r="AH3" s="28"/>
      <c r="AI3" s="28"/>
      <c r="AJ3" s="28"/>
      <c r="AK3" s="28"/>
    </row>
    <row r="4" spans="1:37" ht="24" customHeight="1">
      <c r="A4" s="349" t="s">
        <v>117</v>
      </c>
      <c r="B4" s="276"/>
      <c r="D4" s="394"/>
      <c r="E4" s="570"/>
      <c r="F4" s="570"/>
      <c r="G4" s="393" t="s">
        <v>14</v>
      </c>
      <c r="H4" s="570"/>
      <c r="I4" s="570"/>
      <c r="J4" s="570" t="s">
        <v>279</v>
      </c>
      <c r="K4" s="570"/>
      <c r="L4" s="276"/>
      <c r="M4" s="276"/>
      <c r="N4" s="394"/>
      <c r="O4" s="394"/>
      <c r="P4" s="394"/>
      <c r="Q4" s="394"/>
      <c r="S4" s="33"/>
      <c r="T4" s="33"/>
      <c r="U4" s="28"/>
      <c r="V4" s="28"/>
      <c r="W4" s="28"/>
      <c r="X4" s="28"/>
      <c r="Y4" s="28"/>
      <c r="Z4" s="28"/>
      <c r="AA4" s="28"/>
      <c r="AB4" s="28"/>
      <c r="AC4" s="28"/>
      <c r="AD4" s="28"/>
      <c r="AE4" s="28"/>
      <c r="AF4" s="28"/>
      <c r="AG4" s="28"/>
      <c r="AH4" s="28"/>
      <c r="AI4" s="28"/>
      <c r="AJ4" s="28"/>
      <c r="AK4" s="28"/>
    </row>
    <row r="5" spans="1:37" ht="8.25" customHeight="1">
      <c r="A5" s="349"/>
      <c r="B5" s="276"/>
      <c r="C5" s="276"/>
      <c r="D5" s="276"/>
      <c r="E5" s="276"/>
      <c r="F5" s="276"/>
      <c r="G5" s="276"/>
      <c r="H5" s="276"/>
      <c r="I5" s="276"/>
      <c r="J5" s="276"/>
      <c r="K5" s="276"/>
      <c r="L5" s="276"/>
      <c r="M5" s="276"/>
      <c r="N5" s="276"/>
      <c r="O5" s="276"/>
      <c r="P5" s="276"/>
      <c r="Q5" s="276"/>
      <c r="R5" s="276"/>
      <c r="S5" s="34"/>
      <c r="T5" s="35"/>
      <c r="U5" s="36"/>
      <c r="V5" s="28"/>
      <c r="W5" s="28"/>
      <c r="X5" s="28"/>
      <c r="Y5" s="28"/>
      <c r="Z5" s="28"/>
      <c r="AA5" s="28"/>
      <c r="AB5" s="28"/>
      <c r="AC5" s="28"/>
      <c r="AD5" s="28"/>
      <c r="AE5" s="28"/>
      <c r="AF5" s="28"/>
      <c r="AG5" s="28"/>
      <c r="AH5" s="28"/>
      <c r="AI5" s="28"/>
      <c r="AJ5" s="28"/>
      <c r="AK5" s="28"/>
    </row>
    <row r="6" spans="1:35" ht="8.25" customHeight="1">
      <c r="A6" s="326" t="s">
        <v>21</v>
      </c>
      <c r="B6" s="83"/>
      <c r="C6" s="5"/>
      <c r="D6" s="5"/>
      <c r="E6" s="5"/>
      <c r="F6" s="5"/>
      <c r="G6" s="5"/>
      <c r="H6" s="5"/>
      <c r="I6" s="5"/>
      <c r="J6" s="4"/>
      <c r="K6" s="5"/>
      <c r="L6" s="5"/>
      <c r="M6" s="5"/>
      <c r="N6" s="5"/>
      <c r="O6" s="5"/>
      <c r="P6" s="5"/>
      <c r="Q6" s="5"/>
      <c r="R6" s="5"/>
      <c r="S6" s="36"/>
      <c r="T6" s="28"/>
      <c r="U6" s="28"/>
      <c r="V6" s="28"/>
      <c r="W6" s="28"/>
      <c r="X6" s="28"/>
      <c r="Y6" s="28"/>
      <c r="Z6" s="28"/>
      <c r="AA6" s="28"/>
      <c r="AB6" s="28"/>
      <c r="AC6" s="28"/>
      <c r="AD6" s="28"/>
      <c r="AE6" s="28"/>
      <c r="AF6" s="28"/>
      <c r="AG6" s="28"/>
      <c r="AH6" s="28"/>
      <c r="AI6" s="28"/>
    </row>
    <row r="7" spans="1:35" ht="8.25" customHeight="1">
      <c r="A7" s="326"/>
      <c r="B7" s="83"/>
      <c r="C7" s="83"/>
      <c r="D7" s="9"/>
      <c r="E7" s="9"/>
      <c r="F7" s="9"/>
      <c r="G7" s="346"/>
      <c r="H7" s="346"/>
      <c r="I7" s="11"/>
      <c r="J7" s="11"/>
      <c r="K7" s="4"/>
      <c r="L7" s="4"/>
      <c r="M7" s="4"/>
      <c r="N7" s="4"/>
      <c r="O7" s="336"/>
      <c r="P7" s="336"/>
      <c r="Q7" s="5"/>
      <c r="R7" s="5"/>
      <c r="S7" s="36"/>
      <c r="T7" s="28"/>
      <c r="U7" s="28"/>
      <c r="V7" s="28"/>
      <c r="W7" s="28"/>
      <c r="X7" s="28"/>
      <c r="Y7" s="28"/>
      <c r="Z7" s="28"/>
      <c r="AA7" s="28"/>
      <c r="AB7" s="28"/>
      <c r="AC7" s="28"/>
      <c r="AD7" s="28"/>
      <c r="AE7" s="28"/>
      <c r="AF7" s="28"/>
      <c r="AG7" s="28"/>
      <c r="AH7" s="28"/>
      <c r="AI7" s="28"/>
    </row>
    <row r="8" spans="1:35" ht="8.25" customHeight="1">
      <c r="A8" s="326"/>
      <c r="B8" s="341"/>
      <c r="C8" s="341"/>
      <c r="D8" s="341"/>
      <c r="E8" s="669"/>
      <c r="F8" s="669"/>
      <c r="G8" s="11"/>
      <c r="H8" s="11"/>
      <c r="I8" s="11"/>
      <c r="J8" s="11"/>
      <c r="K8" s="4"/>
      <c r="L8" s="4"/>
      <c r="M8" s="4"/>
      <c r="N8" s="4"/>
      <c r="P8" s="336"/>
      <c r="Q8" s="4"/>
      <c r="R8" s="4"/>
      <c r="S8" s="36"/>
      <c r="T8" s="28"/>
      <c r="U8" s="28"/>
      <c r="V8" s="28"/>
      <c r="W8" s="28"/>
      <c r="X8" s="28"/>
      <c r="Y8" s="28"/>
      <c r="Z8" s="28"/>
      <c r="AA8" s="28"/>
      <c r="AB8" s="28"/>
      <c r="AC8" s="28"/>
      <c r="AD8" s="28"/>
      <c r="AE8" s="28"/>
      <c r="AF8" s="28"/>
      <c r="AG8" s="28"/>
      <c r="AH8" s="28"/>
      <c r="AI8" s="28"/>
    </row>
    <row r="9" spans="1:35" ht="27" customHeight="1" thickBot="1">
      <c r="A9" s="326" t="s">
        <v>47</v>
      </c>
      <c r="B9" s="342"/>
      <c r="C9" s="83" t="s">
        <v>265</v>
      </c>
      <c r="D9" s="9"/>
      <c r="E9" s="9"/>
      <c r="F9" s="9"/>
      <c r="G9" s="343"/>
      <c r="H9" s="343"/>
      <c r="I9" s="11"/>
      <c r="J9" s="11"/>
      <c r="K9" s="4"/>
      <c r="L9" s="4"/>
      <c r="M9" s="4"/>
      <c r="N9" s="4"/>
      <c r="O9" s="336"/>
      <c r="P9" s="336"/>
      <c r="Q9" s="6"/>
      <c r="R9" s="6"/>
      <c r="S9" s="36"/>
      <c r="T9" s="28"/>
      <c r="U9" s="28"/>
      <c r="V9" s="28"/>
      <c r="W9" s="28"/>
      <c r="X9" s="28"/>
      <c r="Y9" s="28"/>
      <c r="Z9" s="28"/>
      <c r="AA9" s="28"/>
      <c r="AB9" s="28"/>
      <c r="AC9" s="28"/>
      <c r="AD9" s="28"/>
      <c r="AE9" s="28"/>
      <c r="AF9" s="28"/>
      <c r="AG9" s="28"/>
      <c r="AH9" s="28"/>
      <c r="AI9" s="28"/>
    </row>
    <row r="10" spans="1:35" ht="27" customHeight="1" thickBot="1">
      <c r="A10" s="326" t="s">
        <v>48</v>
      </c>
      <c r="B10" s="276"/>
      <c r="C10" s="341"/>
      <c r="D10" s="341"/>
      <c r="E10" s="567" t="s">
        <v>268</v>
      </c>
      <c r="F10" s="568"/>
      <c r="G10" s="345"/>
      <c r="H10" s="345" t="s">
        <v>2</v>
      </c>
      <c r="I10" s="276"/>
      <c r="J10" s="276"/>
      <c r="K10" s="276"/>
      <c r="L10" s="276"/>
      <c r="M10" s="276"/>
      <c r="N10" s="276"/>
      <c r="O10" s="276"/>
      <c r="P10" s="276"/>
      <c r="S10" s="36"/>
      <c r="T10" s="28"/>
      <c r="U10" s="28"/>
      <c r="V10" s="28"/>
      <c r="W10" s="28"/>
      <c r="X10" s="28"/>
      <c r="Y10" s="28"/>
      <c r="Z10" s="28"/>
      <c r="AA10" s="28"/>
      <c r="AB10" s="28"/>
      <c r="AC10" s="28"/>
      <c r="AD10" s="28"/>
      <c r="AE10" s="28"/>
      <c r="AF10" s="28"/>
      <c r="AG10" s="28"/>
      <c r="AH10" s="28"/>
      <c r="AI10" s="28"/>
    </row>
    <row r="11" spans="1:35" ht="18" customHeight="1">
      <c r="A11" s="326" t="s">
        <v>49</v>
      </c>
      <c r="B11" s="276"/>
      <c r="C11" s="276"/>
      <c r="D11" s="276"/>
      <c r="E11" s="276"/>
      <c r="F11" s="276"/>
      <c r="G11" s="276"/>
      <c r="H11" s="276"/>
      <c r="I11" s="276"/>
      <c r="J11" s="276"/>
      <c r="K11" s="276"/>
      <c r="L11" s="276"/>
      <c r="M11" s="276"/>
      <c r="N11" s="276"/>
      <c r="O11" s="276"/>
      <c r="P11" s="276"/>
      <c r="S11" s="28"/>
      <c r="T11" s="28"/>
      <c r="U11" s="28"/>
      <c r="V11" s="28"/>
      <c r="W11" s="28"/>
      <c r="X11" s="28"/>
      <c r="Y11" s="28"/>
      <c r="Z11" s="28"/>
      <c r="AA11" s="28"/>
      <c r="AB11" s="28"/>
      <c r="AC11" s="28"/>
      <c r="AD11" s="28"/>
      <c r="AE11" s="28"/>
      <c r="AF11" s="28"/>
      <c r="AG11" s="28"/>
      <c r="AH11" s="28"/>
      <c r="AI11" s="28"/>
    </row>
    <row r="12" spans="1:37" ht="18.75" customHeight="1">
      <c r="A12" s="349" t="s">
        <v>50</v>
      </c>
      <c r="B12" s="276"/>
      <c r="C12" s="276"/>
      <c r="D12" s="276"/>
      <c r="E12" s="276"/>
      <c r="F12" s="276"/>
      <c r="G12" s="276"/>
      <c r="H12" s="276"/>
      <c r="I12" s="276"/>
      <c r="J12" s="276"/>
      <c r="K12" s="276"/>
      <c r="L12" s="276"/>
      <c r="M12" s="276"/>
      <c r="N12" s="276"/>
      <c r="O12" s="276"/>
      <c r="P12" s="276"/>
      <c r="Q12" s="276"/>
      <c r="R12" s="276"/>
      <c r="S12" s="37"/>
      <c r="T12" s="37"/>
      <c r="U12" s="28"/>
      <c r="V12" s="28"/>
      <c r="W12" s="28"/>
      <c r="X12" s="28"/>
      <c r="Y12" s="28"/>
      <c r="Z12" s="28"/>
      <c r="AA12" s="28"/>
      <c r="AB12" s="28"/>
      <c r="AC12" s="28"/>
      <c r="AD12" s="28"/>
      <c r="AE12" s="28"/>
      <c r="AF12" s="28"/>
      <c r="AG12" s="28"/>
      <c r="AH12" s="28"/>
      <c r="AI12" s="28"/>
      <c r="AJ12" s="28"/>
      <c r="AK12" s="28"/>
    </row>
    <row r="13" spans="1:37" ht="18.75" customHeight="1" thickBot="1">
      <c r="A13" s="326" t="s">
        <v>51</v>
      </c>
      <c r="B13" s="594" t="s">
        <v>296</v>
      </c>
      <c r="C13" s="594"/>
      <c r="D13" s="594"/>
      <c r="E13" s="594"/>
      <c r="F13" s="594"/>
      <c r="G13" s="594"/>
      <c r="H13" s="594"/>
      <c r="I13" s="594"/>
      <c r="J13" s="594"/>
      <c r="K13" s="594"/>
      <c r="L13" s="594"/>
      <c r="M13" s="594"/>
      <c r="N13" s="594"/>
      <c r="O13" s="594"/>
      <c r="P13" s="594"/>
      <c r="Q13" s="594"/>
      <c r="R13" s="594"/>
      <c r="S13" s="37"/>
      <c r="T13" s="37"/>
      <c r="U13" s="28"/>
      <c r="V13" s="28"/>
      <c r="W13" s="28"/>
      <c r="X13" s="28"/>
      <c r="Y13" s="28"/>
      <c r="Z13" s="28"/>
      <c r="AA13" s="28"/>
      <c r="AB13" s="28"/>
      <c r="AC13" s="28"/>
      <c r="AD13" s="28"/>
      <c r="AE13" s="28"/>
      <c r="AF13" s="28"/>
      <c r="AG13" s="28"/>
      <c r="AH13" s="28"/>
      <c r="AI13" s="28"/>
      <c r="AJ13" s="28"/>
      <c r="AK13" s="28"/>
    </row>
    <row r="14" spans="1:37" ht="23.25" customHeight="1" thickBot="1">
      <c r="A14" s="326" t="s">
        <v>52</v>
      </c>
      <c r="B14" s="578" t="s">
        <v>36</v>
      </c>
      <c r="C14" s="579"/>
      <c r="D14" s="667" t="s">
        <v>284</v>
      </c>
      <c r="E14" s="667"/>
      <c r="F14" s="667"/>
      <c r="G14" s="667"/>
      <c r="H14" s="667"/>
      <c r="I14" s="667"/>
      <c r="J14" s="667"/>
      <c r="K14" s="667"/>
      <c r="L14" s="668"/>
      <c r="M14" s="130" t="s">
        <v>174</v>
      </c>
      <c r="N14" s="595">
        <v>2017</v>
      </c>
      <c r="O14" s="596"/>
      <c r="P14" s="120" t="s">
        <v>143</v>
      </c>
      <c r="Q14" s="659"/>
      <c r="R14" s="547"/>
      <c r="S14" s="37"/>
      <c r="T14" s="37"/>
      <c r="U14" s="28"/>
      <c r="V14" s="28"/>
      <c r="W14" s="28"/>
      <c r="X14" s="28"/>
      <c r="Y14" s="28"/>
      <c r="Z14" s="28"/>
      <c r="AA14" s="28"/>
      <c r="AB14" s="28"/>
      <c r="AC14" s="28"/>
      <c r="AD14" s="28"/>
      <c r="AE14" s="28"/>
      <c r="AF14" s="28"/>
      <c r="AG14" s="28"/>
      <c r="AH14" s="28"/>
      <c r="AI14" s="28"/>
      <c r="AJ14" s="28"/>
      <c r="AK14" s="28"/>
    </row>
    <row r="15" spans="1:37" ht="21.75" customHeight="1" thickTop="1">
      <c r="A15" s="326"/>
      <c r="B15" s="548" t="s">
        <v>3</v>
      </c>
      <c r="C15" s="549"/>
      <c r="D15" s="552"/>
      <c r="E15" s="553"/>
      <c r="F15" s="553"/>
      <c r="G15" s="553"/>
      <c r="H15" s="554"/>
      <c r="I15" s="597" t="s">
        <v>19</v>
      </c>
      <c r="J15" s="559"/>
      <c r="K15" s="559"/>
      <c r="L15" s="560"/>
      <c r="M15" s="558" t="s">
        <v>4</v>
      </c>
      <c r="N15" s="561"/>
      <c r="O15" s="584"/>
      <c r="P15" s="585"/>
      <c r="Q15" s="585"/>
      <c r="R15" s="16" t="s">
        <v>5</v>
      </c>
      <c r="S15" s="37"/>
      <c r="T15" s="37"/>
      <c r="U15" s="28"/>
      <c r="V15" s="28"/>
      <c r="W15" s="28"/>
      <c r="X15" s="28"/>
      <c r="Y15" s="28"/>
      <c r="Z15" s="28"/>
      <c r="AA15" s="28"/>
      <c r="AB15" s="28"/>
      <c r="AC15" s="28"/>
      <c r="AD15" s="28"/>
      <c r="AE15" s="28"/>
      <c r="AF15" s="28"/>
      <c r="AG15" s="28"/>
      <c r="AH15" s="28"/>
      <c r="AI15" s="28"/>
      <c r="AJ15" s="28"/>
      <c r="AK15" s="28"/>
    </row>
    <row r="16" spans="1:37" ht="21.75" customHeight="1" thickBot="1">
      <c r="A16" s="326" t="s">
        <v>220</v>
      </c>
      <c r="B16" s="550"/>
      <c r="C16" s="551"/>
      <c r="D16" s="555"/>
      <c r="E16" s="556"/>
      <c r="F16" s="556"/>
      <c r="G16" s="556"/>
      <c r="H16" s="557"/>
      <c r="I16" s="126" t="s">
        <v>18</v>
      </c>
      <c r="J16" s="281">
        <f>IF((COUNTIF(C18:C41,"○"))=0,"",COUNTIF(C18:C41,"○"))</f>
      </c>
      <c r="K16" s="126" t="s">
        <v>44</v>
      </c>
      <c r="L16" s="282">
        <f>IF(F18="","",COUNTA(F18,F20,F22,F24,F26,F28,F30,F32,F34,F36,F38,F40)+'春_ダブルス②'!H1)</f>
      </c>
      <c r="M16" s="563" t="s">
        <v>6</v>
      </c>
      <c r="N16" s="564"/>
      <c r="O16" s="608"/>
      <c r="P16" s="609"/>
      <c r="Q16" s="609"/>
      <c r="R16" s="610"/>
      <c r="S16" s="37"/>
      <c r="T16" s="37"/>
      <c r="U16" s="28"/>
      <c r="V16" s="28"/>
      <c r="W16" s="28"/>
      <c r="X16" s="28"/>
      <c r="Y16" s="28"/>
      <c r="Z16" s="28"/>
      <c r="AA16" s="28"/>
      <c r="AB16" s="28"/>
      <c r="AC16" s="28"/>
      <c r="AD16" s="28"/>
      <c r="AE16" s="28"/>
      <c r="AF16" s="28"/>
      <c r="AG16" s="28"/>
      <c r="AH16" s="28"/>
      <c r="AI16" s="28"/>
      <c r="AJ16" s="28"/>
      <c r="AK16" s="28"/>
    </row>
    <row r="17" spans="1:37" ht="23.25" customHeight="1">
      <c r="A17" s="326" t="s">
        <v>221</v>
      </c>
      <c r="B17" s="533" t="s">
        <v>17</v>
      </c>
      <c r="C17" s="291"/>
      <c r="D17" s="292" t="s">
        <v>7</v>
      </c>
      <c r="E17" s="292"/>
      <c r="F17" s="287" t="s">
        <v>142</v>
      </c>
      <c r="G17" s="26" t="s">
        <v>54</v>
      </c>
      <c r="H17" s="27" t="s">
        <v>55</v>
      </c>
      <c r="I17" s="571" t="s">
        <v>173</v>
      </c>
      <c r="J17" s="572"/>
      <c r="K17" s="573"/>
      <c r="L17" s="288" t="s">
        <v>9</v>
      </c>
      <c r="M17" s="670"/>
      <c r="N17" s="671"/>
      <c r="O17" s="670"/>
      <c r="P17" s="671"/>
      <c r="Q17" s="679"/>
      <c r="R17" s="680"/>
      <c r="S17" s="37"/>
      <c r="T17" s="71"/>
      <c r="U17" s="28"/>
      <c r="V17" s="28"/>
      <c r="W17" s="28"/>
      <c r="X17" s="28"/>
      <c r="Y17" s="28"/>
      <c r="Z17" s="28"/>
      <c r="AA17" s="28"/>
      <c r="AB17" s="28"/>
      <c r="AC17" s="28"/>
      <c r="AD17" s="28"/>
      <c r="AE17" s="28"/>
      <c r="AF17" s="28"/>
      <c r="AG17" s="28"/>
      <c r="AH17" s="28"/>
      <c r="AI17" s="28"/>
      <c r="AJ17" s="28"/>
      <c r="AK17" s="28"/>
    </row>
    <row r="18" spans="1:37" ht="18.75" customHeight="1">
      <c r="A18" s="326" t="s">
        <v>222</v>
      </c>
      <c r="B18" s="534"/>
      <c r="C18" s="660"/>
      <c r="D18" s="661">
        <v>1</v>
      </c>
      <c r="E18" s="24" t="s">
        <v>32</v>
      </c>
      <c r="F18" s="176"/>
      <c r="G18" s="227">
        <f>IF(F18="","",VLOOKUP($F18,'選手一覧'!$A$1:$L$100,2,FALSE))</f>
      </c>
      <c r="H18" s="277">
        <f>IF(F18="","",VLOOKUP($F18,'選手一覧'!$A$1:$L$100,3,FALSE))</f>
      </c>
      <c r="I18" s="662">
        <f>IF($F18="","",VLOOKUP($F18,'選手一覧'!$A$1:$L$100,7,FALSE))</f>
      </c>
      <c r="J18" s="663">
        <f>IF($F18="","",VLOOKUP($F18,'選手一覧'!$A$1:$L$100,3,FALSE))</f>
      </c>
      <c r="K18" s="664">
        <f>IF($F18="","",VLOOKUP($F18,'選手一覧'!$A$1:$L$100,3,FALSE))</f>
      </c>
      <c r="L18" s="278">
        <f>IF(F18="","",VLOOKUP((DATEDIF(I18,DATE($N$14,4,1),"Y")),'年齢対応表'!$A$1:$B$3,2,FALSE))</f>
      </c>
      <c r="M18" s="637"/>
      <c r="N18" s="672"/>
      <c r="O18" s="672"/>
      <c r="P18" s="672"/>
      <c r="Q18" s="672"/>
      <c r="R18" s="673"/>
      <c r="S18" s="37"/>
      <c r="T18" s="37"/>
      <c r="U18" s="28"/>
      <c r="V18" s="28"/>
      <c r="W18" s="28"/>
      <c r="X18" s="28"/>
      <c r="Y18" s="28"/>
      <c r="Z18" s="28"/>
      <c r="AA18" s="28"/>
      <c r="AB18" s="28"/>
      <c r="AC18" s="28"/>
      <c r="AD18" s="28"/>
      <c r="AE18" s="28"/>
      <c r="AF18" s="28"/>
      <c r="AG18" s="28"/>
      <c r="AH18" s="28"/>
      <c r="AI18" s="28"/>
      <c r="AJ18" s="28"/>
      <c r="AK18" s="28"/>
    </row>
    <row r="19" spans="1:37" ht="18.75" customHeight="1">
      <c r="A19" s="326"/>
      <c r="B19" s="534"/>
      <c r="C19" s="625"/>
      <c r="D19" s="626"/>
      <c r="E19" s="25" t="s">
        <v>34</v>
      </c>
      <c r="F19" s="177"/>
      <c r="G19" s="261">
        <f>IF(F19="","",VLOOKUP($F19,'選手一覧'!$A$1:$L$100,2,FALSE))</f>
      </c>
      <c r="H19" s="262">
        <f>IF(F19="","",VLOOKUP($F19,'選手一覧'!$A$1:$L$100,3,FALSE))</f>
      </c>
      <c r="I19" s="643">
        <f>IF($F19="","",VLOOKUP($F19,'選手一覧'!$A$1:$L$100,7,FALSE))</f>
      </c>
      <c r="J19" s="644">
        <f>IF($F19="","",VLOOKUP($F19,'選手一覧'!$A$1:$L$100,3,FALSE))</f>
      </c>
      <c r="K19" s="645">
        <f>IF($F19="","",VLOOKUP($F19,'選手一覧'!$A$1:$L$100,3,FALSE))</f>
      </c>
      <c r="L19" s="263">
        <f>IF(F19="","",VLOOKUP((DATEDIF(I19,DATE($N$14,4,1),"Y")),'年齢対応表'!$A$1:$B$3,2,FALSE))</f>
      </c>
      <c r="M19" s="665"/>
      <c r="N19" s="674"/>
      <c r="O19" s="674"/>
      <c r="P19" s="674"/>
      <c r="Q19" s="674"/>
      <c r="R19" s="675"/>
      <c r="S19" s="34"/>
      <c r="T19" s="35"/>
      <c r="U19" s="28"/>
      <c r="V19" s="28"/>
      <c r="W19" s="28"/>
      <c r="X19" s="28"/>
      <c r="Y19" s="28"/>
      <c r="Z19" s="28"/>
      <c r="AA19" s="28"/>
      <c r="AB19" s="28"/>
      <c r="AC19" s="28"/>
      <c r="AD19" s="28"/>
      <c r="AE19" s="28"/>
      <c r="AF19" s="28"/>
      <c r="AG19" s="28"/>
      <c r="AH19" s="28"/>
      <c r="AI19" s="28"/>
      <c r="AJ19" s="28"/>
      <c r="AK19" s="28"/>
    </row>
    <row r="20" spans="1:37" ht="18.75" customHeight="1">
      <c r="A20" s="326"/>
      <c r="B20" s="534"/>
      <c r="C20" s="613"/>
      <c r="D20" s="615">
        <v>2</v>
      </c>
      <c r="E20" s="44" t="s">
        <v>32</v>
      </c>
      <c r="F20" s="178"/>
      <c r="G20" s="216">
        <f>IF(F20="","",VLOOKUP($F20,'選手一覧'!$A$1:$L$100,2,FALSE))</f>
      </c>
      <c r="H20" s="217">
        <f>IF(F20="","",VLOOKUP($F20,'選手一覧'!$A$1:$L$100,3,FALSE))</f>
      </c>
      <c r="I20" s="617">
        <f>IF($F20="","",VLOOKUP($F20,'選手一覧'!$A$1:$L$100,7,FALSE))</f>
      </c>
      <c r="J20" s="618">
        <f>IF($F20="","",VLOOKUP($F20,'選手一覧'!$A$1:$L$100,3,FALSE))</f>
      </c>
      <c r="K20" s="619">
        <f>IF($F20="","",VLOOKUP($F20,'選手一覧'!$A$1:$L$100,3,FALSE))</f>
      </c>
      <c r="L20" s="191">
        <f>IF(F20="","",VLOOKUP((DATEDIF(I20,DATE($N$14,4,1),"Y")),'年齢対応表'!$A$1:$B$3,2,FALSE))</f>
      </c>
      <c r="M20" s="665"/>
      <c r="N20" s="674"/>
      <c r="O20" s="674"/>
      <c r="P20" s="674"/>
      <c r="Q20" s="674"/>
      <c r="R20" s="675"/>
      <c r="S20" s="37"/>
      <c r="T20" s="37"/>
      <c r="U20" s="28"/>
      <c r="V20" s="28"/>
      <c r="W20" s="28"/>
      <c r="X20" s="28"/>
      <c r="Y20" s="28"/>
      <c r="Z20" s="28"/>
      <c r="AA20" s="28"/>
      <c r="AB20" s="28"/>
      <c r="AC20" s="28"/>
      <c r="AD20" s="28"/>
      <c r="AE20" s="28"/>
      <c r="AF20" s="28"/>
      <c r="AG20" s="28"/>
      <c r="AH20" s="28"/>
      <c r="AI20" s="28"/>
      <c r="AJ20" s="28"/>
      <c r="AK20" s="28"/>
    </row>
    <row r="21" spans="1:37" ht="18.75" customHeight="1">
      <c r="A21" s="326"/>
      <c r="B21" s="534"/>
      <c r="C21" s="648"/>
      <c r="D21" s="649"/>
      <c r="E21" s="45" t="s">
        <v>34</v>
      </c>
      <c r="F21" s="179"/>
      <c r="G21" s="264">
        <f>IF(F21="","",VLOOKUP($F21,'選手一覧'!$A$1:$L$100,2,FALSE))</f>
      </c>
      <c r="H21" s="265">
        <f>IF(F21="","",VLOOKUP($F21,'選手一覧'!$A$1:$L$100,3,FALSE))</f>
      </c>
      <c r="I21" s="650">
        <f>IF($F21="","",VLOOKUP($F21,'選手一覧'!$A$1:$L$100,7,FALSE))</f>
      </c>
      <c r="J21" s="651">
        <f>IF($F21="","",VLOOKUP($F21,'選手一覧'!$A$1:$L$100,3,FALSE))</f>
      </c>
      <c r="K21" s="652">
        <f>IF($F21="","",VLOOKUP($F21,'選手一覧'!$A$1:$L$100,3,FALSE))</f>
      </c>
      <c r="L21" s="266">
        <f>IF(F21="","",VLOOKUP((DATEDIF(I21,DATE($N$14,4,1),"Y")),'年齢対応表'!$A$1:$B$3,2,FALSE))</f>
      </c>
      <c r="M21" s="665"/>
      <c r="N21" s="674"/>
      <c r="O21" s="674"/>
      <c r="P21" s="674"/>
      <c r="Q21" s="674"/>
      <c r="R21" s="675"/>
      <c r="S21" s="37"/>
      <c r="T21" s="37"/>
      <c r="U21" s="28"/>
      <c r="V21" s="28"/>
      <c r="W21" s="28"/>
      <c r="X21" s="28"/>
      <c r="Y21" s="28"/>
      <c r="Z21" s="28"/>
      <c r="AA21" s="28"/>
      <c r="AB21" s="28"/>
      <c r="AC21" s="28"/>
      <c r="AD21" s="28"/>
      <c r="AE21" s="28"/>
      <c r="AF21" s="28"/>
      <c r="AG21" s="28"/>
      <c r="AH21" s="28"/>
      <c r="AI21" s="28"/>
      <c r="AJ21" s="28"/>
      <c r="AK21" s="28"/>
    </row>
    <row r="22" spans="1:37" ht="18.75" customHeight="1">
      <c r="A22" s="326"/>
      <c r="B22" s="534"/>
      <c r="C22" s="624"/>
      <c r="D22" s="626">
        <v>3</v>
      </c>
      <c r="E22" s="18" t="s">
        <v>32</v>
      </c>
      <c r="F22" s="172"/>
      <c r="G22" s="214">
        <f>IF(F22="","",VLOOKUP($F22,'選手一覧'!$A$1:$L$100,2,FALSE))</f>
      </c>
      <c r="H22" s="215">
        <f>IF(F22="","",VLOOKUP($F22,'選手一覧'!$A$1:$L$100,3,FALSE))</f>
      </c>
      <c r="I22" s="634">
        <f>IF($F22="","",VLOOKUP($F22,'選手一覧'!$A$1:$L$100,7,FALSE))</f>
      </c>
      <c r="J22" s="635">
        <f>IF($F22="","",VLOOKUP($F22,'選手一覧'!$A$1:$L$100,3,FALSE))</f>
      </c>
      <c r="K22" s="636">
        <f>IF($F22="","",VLOOKUP($F22,'選手一覧'!$A$1:$L$100,3,FALSE))</f>
      </c>
      <c r="L22" s="190">
        <f>IF(F22="","",VLOOKUP((DATEDIF(I22,DATE($N$14,4,1),"Y")),'年齢対応表'!$A$1:$B$3,2,FALSE))</f>
      </c>
      <c r="M22" s="665"/>
      <c r="N22" s="674"/>
      <c r="O22" s="674"/>
      <c r="P22" s="674"/>
      <c r="Q22" s="674"/>
      <c r="R22" s="675"/>
      <c r="S22" s="37"/>
      <c r="T22" s="37"/>
      <c r="U22" s="28"/>
      <c r="V22" s="28"/>
      <c r="W22" s="28"/>
      <c r="X22" s="28"/>
      <c r="Y22" s="28"/>
      <c r="Z22" s="28"/>
      <c r="AA22" s="28"/>
      <c r="AB22" s="28"/>
      <c r="AC22" s="28"/>
      <c r="AD22" s="28"/>
      <c r="AE22" s="28"/>
      <c r="AF22" s="28"/>
      <c r="AG22" s="28"/>
      <c r="AH22" s="28"/>
      <c r="AI22" s="28"/>
      <c r="AJ22" s="28"/>
      <c r="AK22" s="28"/>
    </row>
    <row r="23" spans="1:37" ht="18.75" customHeight="1">
      <c r="A23" s="326"/>
      <c r="B23" s="534"/>
      <c r="C23" s="625"/>
      <c r="D23" s="626"/>
      <c r="E23" s="25" t="s">
        <v>34</v>
      </c>
      <c r="F23" s="177"/>
      <c r="G23" s="261">
        <f>IF(F23="","",VLOOKUP($F23,'選手一覧'!$A$1:$L$100,2,FALSE))</f>
      </c>
      <c r="H23" s="262">
        <f>IF(F23="","",VLOOKUP($F23,'選手一覧'!$A$1:$L$100,3,FALSE))</f>
      </c>
      <c r="I23" s="643">
        <f>IF($F23="","",VLOOKUP($F23,'選手一覧'!$A$1:$L$100,7,FALSE))</f>
      </c>
      <c r="J23" s="644">
        <f>IF($F23="","",VLOOKUP($F23,'選手一覧'!$A$1:$L$100,3,FALSE))</f>
      </c>
      <c r="K23" s="645">
        <f>IF($F23="","",VLOOKUP($F23,'選手一覧'!$A$1:$L$100,3,FALSE))</f>
      </c>
      <c r="L23" s="263">
        <f>IF(F23="","",VLOOKUP((DATEDIF(I23,DATE($N$14,4,1),"Y")),'年齢対応表'!$A$1:$B$3,2,FALSE))</f>
      </c>
      <c r="M23" s="665"/>
      <c r="N23" s="674"/>
      <c r="O23" s="674"/>
      <c r="P23" s="674"/>
      <c r="Q23" s="674"/>
      <c r="R23" s="675"/>
      <c r="S23" s="37"/>
      <c r="T23" s="37"/>
      <c r="U23" s="28"/>
      <c r="V23" s="28"/>
      <c r="W23" s="28"/>
      <c r="X23" s="28"/>
      <c r="Y23" s="28"/>
      <c r="Z23" s="28"/>
      <c r="AA23" s="28"/>
      <c r="AB23" s="28"/>
      <c r="AC23" s="28"/>
      <c r="AD23" s="28"/>
      <c r="AE23" s="28"/>
      <c r="AF23" s="28"/>
      <c r="AG23" s="28"/>
      <c r="AH23" s="28"/>
      <c r="AI23" s="28"/>
      <c r="AJ23" s="28"/>
      <c r="AK23" s="28"/>
    </row>
    <row r="24" spans="1:37" ht="18.75" customHeight="1">
      <c r="A24" s="326"/>
      <c r="B24" s="534"/>
      <c r="C24" s="613"/>
      <c r="D24" s="615">
        <v>4</v>
      </c>
      <c r="E24" s="44" t="s">
        <v>32</v>
      </c>
      <c r="F24" s="178"/>
      <c r="G24" s="216">
        <f>IF(F24="","",VLOOKUP($F24,'選手一覧'!$A$1:$L$100,2,FALSE))</f>
      </c>
      <c r="H24" s="217">
        <f>IF(F24="","",VLOOKUP($F24,'選手一覧'!$A$1:$L$100,3,FALSE))</f>
      </c>
      <c r="I24" s="617">
        <f>IF($F24="","",VLOOKUP($F24,'選手一覧'!$A$1:$L$100,7,FALSE))</f>
      </c>
      <c r="J24" s="618">
        <f>IF($F24="","",VLOOKUP($F24,'選手一覧'!$A$1:$L$100,3,FALSE))</f>
      </c>
      <c r="K24" s="619">
        <f>IF($F24="","",VLOOKUP($F24,'選手一覧'!$A$1:$L$100,3,FALSE))</f>
      </c>
      <c r="L24" s="191">
        <f>IF(F24="","",VLOOKUP((DATEDIF(I24,DATE($N$14,4,1),"Y")),'年齢対応表'!$A$1:$B$3,2,FALSE))</f>
      </c>
      <c r="M24" s="665"/>
      <c r="N24" s="674"/>
      <c r="O24" s="674"/>
      <c r="P24" s="674"/>
      <c r="Q24" s="674"/>
      <c r="R24" s="675"/>
      <c r="S24" s="37"/>
      <c r="T24" s="37"/>
      <c r="U24" s="28"/>
      <c r="V24" s="28"/>
      <c r="W24" s="28"/>
      <c r="X24" s="28"/>
      <c r="Y24" s="28"/>
      <c r="Z24" s="28"/>
      <c r="AA24" s="28"/>
      <c r="AB24" s="28"/>
      <c r="AC24" s="28"/>
      <c r="AD24" s="28"/>
      <c r="AE24" s="28"/>
      <c r="AF24" s="28"/>
      <c r="AG24" s="28"/>
      <c r="AH24" s="28"/>
      <c r="AI24" s="28"/>
      <c r="AJ24" s="28"/>
      <c r="AK24" s="28"/>
    </row>
    <row r="25" spans="1:37" ht="18.75" customHeight="1">
      <c r="A25" s="326"/>
      <c r="B25" s="534"/>
      <c r="C25" s="648"/>
      <c r="D25" s="649"/>
      <c r="E25" s="45" t="s">
        <v>34</v>
      </c>
      <c r="F25" s="179"/>
      <c r="G25" s="264">
        <f>IF(F25="","",VLOOKUP($F25,'選手一覧'!$A$1:$L$100,2,FALSE))</f>
      </c>
      <c r="H25" s="265">
        <f>IF(F25="","",VLOOKUP($F25,'選手一覧'!$A$1:$L$100,3,FALSE))</f>
      </c>
      <c r="I25" s="650">
        <f>IF($F25="","",VLOOKUP($F25,'選手一覧'!$A$1:$L$100,7,FALSE))</f>
      </c>
      <c r="J25" s="651">
        <f>IF($F25="","",VLOOKUP($F25,'選手一覧'!$A$1:$L$100,3,FALSE))</f>
      </c>
      <c r="K25" s="652">
        <f>IF($F25="","",VLOOKUP($F25,'選手一覧'!$A$1:$L$100,3,FALSE))</f>
      </c>
      <c r="L25" s="266">
        <f>IF(F25="","",VLOOKUP((DATEDIF(I25,DATE($N$14,4,1),"Y")),'年齢対応表'!$A$1:$B$3,2,FALSE))</f>
      </c>
      <c r="M25" s="665"/>
      <c r="N25" s="674"/>
      <c r="O25" s="674"/>
      <c r="P25" s="674"/>
      <c r="Q25" s="674"/>
      <c r="R25" s="675"/>
      <c r="S25" s="37"/>
      <c r="T25" s="37"/>
      <c r="U25" s="28"/>
      <c r="V25" s="28"/>
      <c r="W25" s="28"/>
      <c r="X25" s="28"/>
      <c r="Y25" s="28"/>
      <c r="Z25" s="28"/>
      <c r="AA25" s="28"/>
      <c r="AB25" s="28"/>
      <c r="AC25" s="28"/>
      <c r="AD25" s="28"/>
      <c r="AE25" s="28"/>
      <c r="AF25" s="28"/>
      <c r="AG25" s="28"/>
      <c r="AH25" s="28"/>
      <c r="AI25" s="28"/>
      <c r="AJ25" s="28"/>
      <c r="AK25" s="28"/>
    </row>
    <row r="26" spans="1:37" ht="18.75" customHeight="1">
      <c r="A26" s="326"/>
      <c r="B26" s="534"/>
      <c r="C26" s="624"/>
      <c r="D26" s="626">
        <v>5</v>
      </c>
      <c r="E26" s="18" t="s">
        <v>32</v>
      </c>
      <c r="F26" s="172"/>
      <c r="G26" s="214">
        <f>IF(F26="","",VLOOKUP($F26,'選手一覧'!$A$1:$L$100,2,FALSE))</f>
      </c>
      <c r="H26" s="215">
        <f>IF(F26="","",VLOOKUP($F26,'選手一覧'!$A$1:$L$100,3,FALSE))</f>
      </c>
      <c r="I26" s="634">
        <f>IF($F26="","",VLOOKUP($F26,'選手一覧'!$A$1:$L$100,7,FALSE))</f>
      </c>
      <c r="J26" s="635">
        <f>IF($F26="","",VLOOKUP($F26,'選手一覧'!$A$1:$L$100,3,FALSE))</f>
      </c>
      <c r="K26" s="636">
        <f>IF($F26="","",VLOOKUP($F26,'選手一覧'!$A$1:$L$100,3,FALSE))</f>
      </c>
      <c r="L26" s="190">
        <f>IF(F26="","",VLOOKUP((DATEDIF(I26,DATE($N$14,4,1),"Y")),'年齢対応表'!$A$1:$B$3,2,FALSE))</f>
      </c>
      <c r="M26" s="665"/>
      <c r="N26" s="674"/>
      <c r="O26" s="674"/>
      <c r="P26" s="674"/>
      <c r="Q26" s="674"/>
      <c r="R26" s="675"/>
      <c r="S26" s="37"/>
      <c r="T26" s="37"/>
      <c r="U26" s="28"/>
      <c r="V26" s="28"/>
      <c r="W26" s="28"/>
      <c r="X26" s="28"/>
      <c r="Y26" s="28"/>
      <c r="Z26" s="28"/>
      <c r="AA26" s="28"/>
      <c r="AB26" s="28"/>
      <c r="AC26" s="28"/>
      <c r="AD26" s="28"/>
      <c r="AE26" s="28"/>
      <c r="AF26" s="28"/>
      <c r="AG26" s="28"/>
      <c r="AH26" s="28"/>
      <c r="AI26" s="28"/>
      <c r="AJ26" s="28"/>
      <c r="AK26" s="28"/>
    </row>
    <row r="27" spans="1:37" ht="18.75" customHeight="1">
      <c r="A27" s="326"/>
      <c r="B27" s="534"/>
      <c r="C27" s="625"/>
      <c r="D27" s="626"/>
      <c r="E27" s="25" t="s">
        <v>34</v>
      </c>
      <c r="F27" s="177"/>
      <c r="G27" s="261">
        <f>IF(F27="","",VLOOKUP($F27,'選手一覧'!$A$1:$L$100,2,FALSE))</f>
      </c>
      <c r="H27" s="262">
        <f>IF(F27="","",VLOOKUP($F27,'選手一覧'!$A$1:$L$100,3,FALSE))</f>
      </c>
      <c r="I27" s="643">
        <f>IF($F27="","",VLOOKUP($F27,'選手一覧'!$A$1:$L$100,7,FALSE))</f>
      </c>
      <c r="J27" s="644">
        <f>IF($F27="","",VLOOKUP($F27,'選手一覧'!$A$1:$L$100,3,FALSE))</f>
      </c>
      <c r="K27" s="645">
        <f>IF($F27="","",VLOOKUP($F27,'選手一覧'!$A$1:$L$100,3,FALSE))</f>
      </c>
      <c r="L27" s="263">
        <f>IF(F27="","",VLOOKUP((DATEDIF(I27,DATE($N$14,4,1),"Y")),'年齢対応表'!$A$1:$B$3,2,FALSE))</f>
      </c>
      <c r="M27" s="665"/>
      <c r="N27" s="674"/>
      <c r="O27" s="674"/>
      <c r="P27" s="674"/>
      <c r="Q27" s="674"/>
      <c r="R27" s="675"/>
      <c r="S27" s="37"/>
      <c r="T27" s="37"/>
      <c r="U27" s="28"/>
      <c r="V27" s="28"/>
      <c r="W27" s="28"/>
      <c r="X27" s="28"/>
      <c r="Y27" s="28"/>
      <c r="Z27" s="28"/>
      <c r="AA27" s="28"/>
      <c r="AB27" s="28"/>
      <c r="AC27" s="28"/>
      <c r="AD27" s="28"/>
      <c r="AE27" s="28"/>
      <c r="AF27" s="28"/>
      <c r="AG27" s="28"/>
      <c r="AH27" s="28"/>
      <c r="AI27" s="28"/>
      <c r="AJ27" s="28"/>
      <c r="AK27" s="28"/>
    </row>
    <row r="28" spans="1:37" ht="18.75" customHeight="1">
      <c r="A28" s="326"/>
      <c r="B28" s="534"/>
      <c r="C28" s="613"/>
      <c r="D28" s="615">
        <v>6</v>
      </c>
      <c r="E28" s="44" t="s">
        <v>32</v>
      </c>
      <c r="F28" s="178"/>
      <c r="G28" s="216">
        <f>IF(F28="","",VLOOKUP($F28,'選手一覧'!$A$1:$L$100,2,FALSE))</f>
      </c>
      <c r="H28" s="217">
        <f>IF(F28="","",VLOOKUP($F28,'選手一覧'!$A$1:$L$100,3,FALSE))</f>
      </c>
      <c r="I28" s="617">
        <f>IF($F28="","",VLOOKUP($F28,'選手一覧'!$A$1:$L$100,7,FALSE))</f>
      </c>
      <c r="J28" s="618">
        <f>IF($F28="","",VLOOKUP($F28,'選手一覧'!$A$1:$L$100,3,FALSE))</f>
      </c>
      <c r="K28" s="619">
        <f>IF($F28="","",VLOOKUP($F28,'選手一覧'!$A$1:$L$100,3,FALSE))</f>
      </c>
      <c r="L28" s="191">
        <f>IF(F28="","",VLOOKUP((DATEDIF(I28,DATE($N$14,4,1),"Y")),'年齢対応表'!$A$1:$B$3,2,FALSE))</f>
      </c>
      <c r="M28" s="665"/>
      <c r="N28" s="674"/>
      <c r="O28" s="674"/>
      <c r="P28" s="674"/>
      <c r="Q28" s="674"/>
      <c r="R28" s="675"/>
      <c r="S28" s="37"/>
      <c r="T28" s="37"/>
      <c r="U28" s="28"/>
      <c r="V28" s="28"/>
      <c r="W28" s="28"/>
      <c r="X28" s="28"/>
      <c r="Y28" s="28"/>
      <c r="Z28" s="28"/>
      <c r="AA28" s="28"/>
      <c r="AB28" s="28"/>
      <c r="AC28" s="28"/>
      <c r="AD28" s="28"/>
      <c r="AE28" s="28"/>
      <c r="AF28" s="28"/>
      <c r="AG28" s="28"/>
      <c r="AH28" s="28"/>
      <c r="AI28" s="28"/>
      <c r="AJ28" s="28"/>
      <c r="AK28" s="28"/>
    </row>
    <row r="29" spans="1:37" ht="18.75" customHeight="1">
      <c r="A29" s="326"/>
      <c r="B29" s="534"/>
      <c r="C29" s="648"/>
      <c r="D29" s="649"/>
      <c r="E29" s="45" t="s">
        <v>34</v>
      </c>
      <c r="F29" s="179"/>
      <c r="G29" s="264">
        <f>IF(F29="","",VLOOKUP($F29,'選手一覧'!$A$1:$L$100,2,FALSE))</f>
      </c>
      <c r="H29" s="265">
        <f>IF(F29="","",VLOOKUP($F29,'選手一覧'!$A$1:$L$100,3,FALSE))</f>
      </c>
      <c r="I29" s="650">
        <f>IF($F29="","",VLOOKUP($F29,'選手一覧'!$A$1:$L$100,7,FALSE))</f>
      </c>
      <c r="J29" s="651">
        <f>IF($F29="","",VLOOKUP($F29,'選手一覧'!$A$1:$L$100,3,FALSE))</f>
      </c>
      <c r="K29" s="652">
        <f>IF($F29="","",VLOOKUP($F29,'選手一覧'!$A$1:$L$100,3,FALSE))</f>
      </c>
      <c r="L29" s="266">
        <f>IF(F29="","",VLOOKUP((DATEDIF(I29,DATE($N$14,4,1),"Y")),'年齢対応表'!$A$1:$B$3,2,FALSE))</f>
      </c>
      <c r="M29" s="665"/>
      <c r="N29" s="674"/>
      <c r="O29" s="674"/>
      <c r="P29" s="674"/>
      <c r="Q29" s="674"/>
      <c r="R29" s="675"/>
      <c r="S29" s="37"/>
      <c r="T29" s="37"/>
      <c r="U29" s="28"/>
      <c r="V29" s="28"/>
      <c r="W29" s="28"/>
      <c r="X29" s="28"/>
      <c r="Y29" s="28"/>
      <c r="Z29" s="28"/>
      <c r="AA29" s="28"/>
      <c r="AB29" s="28"/>
      <c r="AC29" s="28"/>
      <c r="AD29" s="28"/>
      <c r="AE29" s="28"/>
      <c r="AF29" s="28"/>
      <c r="AG29" s="28"/>
      <c r="AH29" s="28"/>
      <c r="AI29" s="28"/>
      <c r="AJ29" s="28"/>
      <c r="AK29" s="28"/>
    </row>
    <row r="30" spans="1:37" ht="18.75" customHeight="1">
      <c r="A30" s="326"/>
      <c r="B30" s="534"/>
      <c r="C30" s="624"/>
      <c r="D30" s="626">
        <v>7</v>
      </c>
      <c r="E30" s="18" t="s">
        <v>32</v>
      </c>
      <c r="F30" s="172"/>
      <c r="G30" s="214">
        <f>IF(F30="","",VLOOKUP($F30,'選手一覧'!$A$1:$L$100,2,FALSE))</f>
      </c>
      <c r="H30" s="215">
        <f>IF(F30="","",VLOOKUP($F30,'選手一覧'!$A$1:$L$100,3,FALSE))</f>
      </c>
      <c r="I30" s="634">
        <f>IF($F30="","",VLOOKUP($F30,'選手一覧'!$A$1:$L$100,7,FALSE))</f>
      </c>
      <c r="J30" s="635">
        <f>IF($F30="","",VLOOKUP($F30,'選手一覧'!$A$1:$L$100,3,FALSE))</f>
      </c>
      <c r="K30" s="636">
        <f>IF($F30="","",VLOOKUP($F30,'選手一覧'!$A$1:$L$100,3,FALSE))</f>
      </c>
      <c r="L30" s="190">
        <f>IF(F30="","",VLOOKUP((DATEDIF(I30,DATE($N$14,4,1),"Y")),'年齢対応表'!$A$1:$B$3,2,FALSE))</f>
      </c>
      <c r="M30" s="665"/>
      <c r="N30" s="674"/>
      <c r="O30" s="674"/>
      <c r="P30" s="674"/>
      <c r="Q30" s="674"/>
      <c r="R30" s="675"/>
      <c r="S30" s="37"/>
      <c r="T30" s="37"/>
      <c r="U30" s="28"/>
      <c r="V30" s="28"/>
      <c r="W30" s="28"/>
      <c r="X30" s="28"/>
      <c r="Y30" s="28"/>
      <c r="Z30" s="28"/>
      <c r="AA30" s="28"/>
      <c r="AB30" s="28"/>
      <c r="AC30" s="28"/>
      <c r="AD30" s="28"/>
      <c r="AE30" s="28"/>
      <c r="AF30" s="28"/>
      <c r="AG30" s="28"/>
      <c r="AH30" s="28"/>
      <c r="AI30" s="28"/>
      <c r="AJ30" s="28"/>
      <c r="AK30" s="28"/>
    </row>
    <row r="31" spans="1:37" ht="18.75" customHeight="1">
      <c r="A31" s="326"/>
      <c r="B31" s="534"/>
      <c r="C31" s="625"/>
      <c r="D31" s="626"/>
      <c r="E31" s="25" t="s">
        <v>34</v>
      </c>
      <c r="F31" s="177"/>
      <c r="G31" s="261">
        <f>IF(F31="","",VLOOKUP($F31,'選手一覧'!$A$1:$L$100,2,FALSE))</f>
      </c>
      <c r="H31" s="262">
        <f>IF(F31="","",VLOOKUP($F31,'選手一覧'!$A$1:$L$100,3,FALSE))</f>
      </c>
      <c r="I31" s="643">
        <f>IF($F31="","",VLOOKUP($F31,'選手一覧'!$A$1:$L$100,7,FALSE))</f>
      </c>
      <c r="J31" s="644">
        <f>IF($F31="","",VLOOKUP($F31,'選手一覧'!$A$1:$L$100,3,FALSE))</f>
      </c>
      <c r="K31" s="645">
        <f>IF($F31="","",VLOOKUP($F31,'選手一覧'!$A$1:$L$100,3,FALSE))</f>
      </c>
      <c r="L31" s="263">
        <f>IF(F31="","",VLOOKUP((DATEDIF(I31,DATE($N$14,4,1),"Y")),'年齢対応表'!$A$1:$B$3,2,FALSE))</f>
      </c>
      <c r="M31" s="665"/>
      <c r="N31" s="674"/>
      <c r="O31" s="674"/>
      <c r="P31" s="674"/>
      <c r="Q31" s="674"/>
      <c r="R31" s="675"/>
      <c r="S31" s="37"/>
      <c r="T31" s="37"/>
      <c r="U31" s="28"/>
      <c r="V31" s="28"/>
      <c r="W31" s="28"/>
      <c r="X31" s="28"/>
      <c r="Y31" s="28"/>
      <c r="Z31" s="28"/>
      <c r="AA31" s="28"/>
      <c r="AB31" s="28"/>
      <c r="AC31" s="28"/>
      <c r="AD31" s="28"/>
      <c r="AE31" s="28"/>
      <c r="AF31" s="28"/>
      <c r="AG31" s="28"/>
      <c r="AH31" s="28"/>
      <c r="AI31" s="28"/>
      <c r="AJ31" s="28"/>
      <c r="AK31" s="28"/>
    </row>
    <row r="32" spans="1:37" ht="18.75" customHeight="1">
      <c r="A32" s="326"/>
      <c r="B32" s="534"/>
      <c r="C32" s="613"/>
      <c r="D32" s="615">
        <v>8</v>
      </c>
      <c r="E32" s="44" t="s">
        <v>32</v>
      </c>
      <c r="F32" s="178"/>
      <c r="G32" s="216">
        <f>IF(F32="","",VLOOKUP($F32,'選手一覧'!$A$1:$L$100,2,FALSE))</f>
      </c>
      <c r="H32" s="217">
        <f>IF(F32="","",VLOOKUP($F32,'選手一覧'!$A$1:$L$100,3,FALSE))</f>
      </c>
      <c r="I32" s="617">
        <f>IF($F32="","",VLOOKUP($F32,'選手一覧'!$A$1:$L$100,7,FALSE))</f>
      </c>
      <c r="J32" s="618">
        <f>IF($F32="","",VLOOKUP($F32,'選手一覧'!$A$1:$L$100,3,FALSE))</f>
      </c>
      <c r="K32" s="619">
        <f>IF($F32="","",VLOOKUP($F32,'選手一覧'!$A$1:$L$100,3,FALSE))</f>
      </c>
      <c r="L32" s="191">
        <f>IF(F32="","",VLOOKUP((DATEDIF(I32,DATE($N$14,4,1),"Y")),'年齢対応表'!$A$1:$B$3,2,FALSE))</f>
      </c>
      <c r="M32" s="665"/>
      <c r="N32" s="674"/>
      <c r="O32" s="674"/>
      <c r="P32" s="674"/>
      <c r="Q32" s="674"/>
      <c r="R32" s="675"/>
      <c r="S32" s="37"/>
      <c r="T32" s="37"/>
      <c r="U32" s="28"/>
      <c r="V32" s="28"/>
      <c r="W32" s="28"/>
      <c r="X32" s="28"/>
      <c r="Y32" s="28"/>
      <c r="Z32" s="28"/>
      <c r="AA32" s="28"/>
      <c r="AB32" s="28"/>
      <c r="AC32" s="28"/>
      <c r="AD32" s="28"/>
      <c r="AE32" s="28"/>
      <c r="AF32" s="28"/>
      <c r="AG32" s="28"/>
      <c r="AH32" s="28"/>
      <c r="AI32" s="28"/>
      <c r="AJ32" s="28"/>
      <c r="AK32" s="28"/>
    </row>
    <row r="33" spans="1:37" ht="18.75" customHeight="1">
      <c r="A33" s="326"/>
      <c r="B33" s="534"/>
      <c r="C33" s="648"/>
      <c r="D33" s="649"/>
      <c r="E33" s="45" t="s">
        <v>34</v>
      </c>
      <c r="F33" s="179"/>
      <c r="G33" s="264">
        <f>IF(F33="","",VLOOKUP($F33,'選手一覧'!$A$1:$L$100,2,FALSE))</f>
      </c>
      <c r="H33" s="265">
        <f>IF(F33="","",VLOOKUP($F33,'選手一覧'!$A$1:$L$100,3,FALSE))</f>
      </c>
      <c r="I33" s="650">
        <f>IF($F33="","",VLOOKUP($F33,'選手一覧'!$A$1:$L$100,7,FALSE))</f>
      </c>
      <c r="J33" s="651">
        <f>IF($F33="","",VLOOKUP($F33,'選手一覧'!$A$1:$L$100,3,FALSE))</f>
      </c>
      <c r="K33" s="652">
        <f>IF($F33="","",VLOOKUP($F33,'選手一覧'!$A$1:$L$100,3,FALSE))</f>
      </c>
      <c r="L33" s="266">
        <f>IF(F33="","",VLOOKUP((DATEDIF(I33,DATE($N$14,4,1),"Y")),'年齢対応表'!$A$1:$B$3,2,FALSE))</f>
      </c>
      <c r="M33" s="665"/>
      <c r="N33" s="674"/>
      <c r="O33" s="674"/>
      <c r="P33" s="674"/>
      <c r="Q33" s="674"/>
      <c r="R33" s="675"/>
      <c r="S33" s="37"/>
      <c r="T33" s="37"/>
      <c r="U33" s="28"/>
      <c r="V33" s="28"/>
      <c r="W33" s="28"/>
      <c r="X33" s="28"/>
      <c r="Y33" s="28"/>
      <c r="Z33" s="28"/>
      <c r="AA33" s="28"/>
      <c r="AB33" s="28"/>
      <c r="AC33" s="28"/>
      <c r="AD33" s="28"/>
      <c r="AE33" s="28"/>
      <c r="AF33" s="28"/>
      <c r="AG33" s="28"/>
      <c r="AH33" s="28"/>
      <c r="AI33" s="28"/>
      <c r="AJ33" s="28"/>
      <c r="AK33" s="28"/>
    </row>
    <row r="34" spans="1:37" ht="18.75" customHeight="1">
      <c r="A34" s="326"/>
      <c r="B34" s="534"/>
      <c r="C34" s="624"/>
      <c r="D34" s="626">
        <v>9</v>
      </c>
      <c r="E34" s="18" t="s">
        <v>32</v>
      </c>
      <c r="F34" s="172"/>
      <c r="G34" s="214">
        <f>IF(F34="","",VLOOKUP($F34,'選手一覧'!$A$1:$L$100,2,FALSE))</f>
      </c>
      <c r="H34" s="215">
        <f>IF(F34="","",VLOOKUP($F34,'選手一覧'!$A$1:$L$100,3,FALSE))</f>
      </c>
      <c r="I34" s="634">
        <f>IF($F34="","",VLOOKUP($F34,'選手一覧'!$A$1:$L$100,7,FALSE))</f>
      </c>
      <c r="J34" s="635">
        <f>IF($F34="","",VLOOKUP($F34,'選手一覧'!$A$1:$L$100,3,FALSE))</f>
      </c>
      <c r="K34" s="636">
        <f>IF($F34="","",VLOOKUP($F34,'選手一覧'!$A$1:$L$100,3,FALSE))</f>
      </c>
      <c r="L34" s="190">
        <f>IF(F34="","",VLOOKUP((DATEDIF(I34,DATE($N$14,4,1),"Y")),'年齢対応表'!$A$1:$B$3,2,FALSE))</f>
      </c>
      <c r="M34" s="665"/>
      <c r="N34" s="674"/>
      <c r="O34" s="674"/>
      <c r="P34" s="674"/>
      <c r="Q34" s="674"/>
      <c r="R34" s="675"/>
      <c r="S34" s="37"/>
      <c r="T34" s="37"/>
      <c r="U34" s="28"/>
      <c r="V34" s="28"/>
      <c r="W34" s="28"/>
      <c r="X34" s="28"/>
      <c r="Y34" s="28"/>
      <c r="Z34" s="28"/>
      <c r="AA34" s="28"/>
      <c r="AB34" s="28"/>
      <c r="AC34" s="28"/>
      <c r="AD34" s="28"/>
      <c r="AE34" s="28"/>
      <c r="AF34" s="28"/>
      <c r="AG34" s="28"/>
      <c r="AH34" s="28"/>
      <c r="AI34" s="28"/>
      <c r="AJ34" s="28"/>
      <c r="AK34" s="28"/>
    </row>
    <row r="35" spans="1:37" ht="18.75" customHeight="1">
      <c r="A35" s="326"/>
      <c r="B35" s="534"/>
      <c r="C35" s="625"/>
      <c r="D35" s="626"/>
      <c r="E35" s="25" t="s">
        <v>34</v>
      </c>
      <c r="F35" s="177"/>
      <c r="G35" s="261">
        <f>IF(F35="","",VLOOKUP($F35,'選手一覧'!$A$1:$L$100,2,FALSE))</f>
      </c>
      <c r="H35" s="262">
        <f>IF(F35="","",VLOOKUP($F35,'選手一覧'!$A$1:$L$100,3,FALSE))</f>
      </c>
      <c r="I35" s="643">
        <f>IF($F35="","",VLOOKUP($F35,'選手一覧'!$A$1:$L$100,7,FALSE))</f>
      </c>
      <c r="J35" s="644">
        <f>IF($F35="","",VLOOKUP($F35,'選手一覧'!$A$1:$L$100,3,FALSE))</f>
      </c>
      <c r="K35" s="645">
        <f>IF($F35="","",VLOOKUP($F35,'選手一覧'!$A$1:$L$100,3,FALSE))</f>
      </c>
      <c r="L35" s="263">
        <f>IF(F35="","",VLOOKUP((DATEDIF(I35,DATE($N$14,4,1),"Y")),'年齢対応表'!$A$1:$B$3,2,FALSE))</f>
      </c>
      <c r="M35" s="665"/>
      <c r="N35" s="674"/>
      <c r="O35" s="674"/>
      <c r="P35" s="674"/>
      <c r="Q35" s="674"/>
      <c r="R35" s="675"/>
      <c r="S35" s="37"/>
      <c r="T35" s="37"/>
      <c r="U35" s="28"/>
      <c r="V35" s="28"/>
      <c r="W35" s="28"/>
      <c r="X35" s="28"/>
      <c r="Y35" s="28"/>
      <c r="Z35" s="28"/>
      <c r="AA35" s="28"/>
      <c r="AB35" s="28"/>
      <c r="AC35" s="28"/>
      <c r="AD35" s="28"/>
      <c r="AE35" s="28"/>
      <c r="AF35" s="28"/>
      <c r="AG35" s="28"/>
      <c r="AH35" s="28"/>
      <c r="AI35" s="28"/>
      <c r="AJ35" s="28"/>
      <c r="AK35" s="28"/>
    </row>
    <row r="36" spans="1:37" ht="18.75" customHeight="1">
      <c r="A36" s="326"/>
      <c r="B36" s="534"/>
      <c r="C36" s="613"/>
      <c r="D36" s="615">
        <v>10</v>
      </c>
      <c r="E36" s="44" t="s">
        <v>32</v>
      </c>
      <c r="F36" s="178"/>
      <c r="G36" s="216">
        <f>IF(F36="","",VLOOKUP($F36,'選手一覧'!$A$1:$L$100,2,FALSE))</f>
      </c>
      <c r="H36" s="217">
        <f>IF(F36="","",VLOOKUP($F36,'選手一覧'!$A$1:$L$100,3,FALSE))</f>
      </c>
      <c r="I36" s="617">
        <f>IF($F36="","",VLOOKUP($F36,'選手一覧'!$A$1:$L$100,7,FALSE))</f>
      </c>
      <c r="J36" s="618">
        <f>IF($F36="","",VLOOKUP($F36,'選手一覧'!$A$1:$L$100,3,FALSE))</f>
      </c>
      <c r="K36" s="619">
        <f>IF($F36="","",VLOOKUP($F36,'選手一覧'!$A$1:$L$100,3,FALSE))</f>
      </c>
      <c r="L36" s="191">
        <f>IF(F36="","",VLOOKUP((DATEDIF(I36,DATE($N$14,4,1),"Y")),'年齢対応表'!$A$1:$B$3,2,FALSE))</f>
      </c>
      <c r="M36" s="665"/>
      <c r="N36" s="674"/>
      <c r="O36" s="674"/>
      <c r="P36" s="674"/>
      <c r="Q36" s="674"/>
      <c r="R36" s="675"/>
      <c r="S36" s="37"/>
      <c r="T36" s="37"/>
      <c r="U36" s="28"/>
      <c r="V36" s="28"/>
      <c r="W36" s="28"/>
      <c r="X36" s="28"/>
      <c r="Y36" s="28"/>
      <c r="Z36" s="28"/>
      <c r="AA36" s="28"/>
      <c r="AB36" s="28"/>
      <c r="AC36" s="28"/>
      <c r="AD36" s="28"/>
      <c r="AE36" s="28"/>
      <c r="AF36" s="28"/>
      <c r="AG36" s="28"/>
      <c r="AH36" s="28"/>
      <c r="AI36" s="28"/>
      <c r="AJ36" s="28"/>
      <c r="AK36" s="28"/>
    </row>
    <row r="37" spans="1:37" ht="18.75" customHeight="1">
      <c r="A37" s="326"/>
      <c r="B37" s="534"/>
      <c r="C37" s="648"/>
      <c r="D37" s="649"/>
      <c r="E37" s="45" t="s">
        <v>34</v>
      </c>
      <c r="F37" s="179"/>
      <c r="G37" s="264">
        <f>IF(F37="","",VLOOKUP($F37,'選手一覧'!$A$1:$L$100,2,FALSE))</f>
      </c>
      <c r="H37" s="265">
        <f>IF(F37="","",VLOOKUP($F37,'選手一覧'!$A$1:$L$100,3,FALSE))</f>
      </c>
      <c r="I37" s="650">
        <f>IF($F37="","",VLOOKUP($F37,'選手一覧'!$A$1:$L$100,7,FALSE))</f>
      </c>
      <c r="J37" s="651">
        <f>IF($F37="","",VLOOKUP($F37,'選手一覧'!$A$1:$L$100,3,FALSE))</f>
      </c>
      <c r="K37" s="652">
        <f>IF($F37="","",VLOOKUP($F37,'選手一覧'!$A$1:$L$100,3,FALSE))</f>
      </c>
      <c r="L37" s="266">
        <f>IF(F37="","",VLOOKUP((DATEDIF(I37,DATE($N$14,4,1),"Y")),'年齢対応表'!$A$1:$B$3,2,FALSE))</f>
      </c>
      <c r="M37" s="665"/>
      <c r="N37" s="674"/>
      <c r="O37" s="674"/>
      <c r="P37" s="674"/>
      <c r="Q37" s="674"/>
      <c r="R37" s="675"/>
      <c r="S37" s="37"/>
      <c r="T37" s="37"/>
      <c r="U37" s="28"/>
      <c r="V37" s="28"/>
      <c r="W37" s="28"/>
      <c r="X37" s="28"/>
      <c r="Y37" s="28"/>
      <c r="Z37" s="28"/>
      <c r="AA37" s="28"/>
      <c r="AB37" s="28"/>
      <c r="AC37" s="28"/>
      <c r="AD37" s="28"/>
      <c r="AE37" s="28"/>
      <c r="AF37" s="28"/>
      <c r="AG37" s="28"/>
      <c r="AH37" s="28"/>
      <c r="AI37" s="28"/>
      <c r="AJ37" s="28"/>
      <c r="AK37" s="28"/>
    </row>
    <row r="38" spans="1:37" ht="18.75" customHeight="1">
      <c r="A38" s="326"/>
      <c r="B38" s="534"/>
      <c r="C38" s="624"/>
      <c r="D38" s="626">
        <v>11</v>
      </c>
      <c r="E38" s="18" t="s">
        <v>32</v>
      </c>
      <c r="F38" s="172"/>
      <c r="G38" s="214">
        <f>IF(F38="","",VLOOKUP($F38,'選手一覧'!$A$1:$L$100,2,FALSE))</f>
      </c>
      <c r="H38" s="215">
        <f>IF(F38="","",VLOOKUP($F38,'選手一覧'!$A$1:$L$100,3,FALSE))</f>
      </c>
      <c r="I38" s="634">
        <f>IF($F38="","",VLOOKUP($F38,'選手一覧'!$A$1:$L$100,7,FALSE))</f>
      </c>
      <c r="J38" s="635">
        <f>IF($F38="","",VLOOKUP($F38,'選手一覧'!$A$1:$L$100,3,FALSE))</f>
      </c>
      <c r="K38" s="636">
        <f>IF($F38="","",VLOOKUP($F38,'選手一覧'!$A$1:$L$100,3,FALSE))</f>
      </c>
      <c r="L38" s="190">
        <f>IF(F38="","",VLOOKUP((DATEDIF(I38,DATE($N$14,4,1),"Y")),'年齢対応表'!$A$1:$B$3,2,FALSE))</f>
      </c>
      <c r="M38" s="665"/>
      <c r="N38" s="674"/>
      <c r="O38" s="674"/>
      <c r="P38" s="674"/>
      <c r="Q38" s="674"/>
      <c r="R38" s="675"/>
      <c r="S38" s="37"/>
      <c r="T38" s="37"/>
      <c r="U38" s="28"/>
      <c r="V38" s="28"/>
      <c r="W38" s="28"/>
      <c r="X38" s="28"/>
      <c r="Y38" s="28"/>
      <c r="Z38" s="28"/>
      <c r="AA38" s="28"/>
      <c r="AB38" s="28"/>
      <c r="AC38" s="28"/>
      <c r="AD38" s="28"/>
      <c r="AE38" s="28"/>
      <c r="AF38" s="28"/>
      <c r="AG38" s="28"/>
      <c r="AH38" s="28"/>
      <c r="AI38" s="28"/>
      <c r="AJ38" s="28"/>
      <c r="AK38" s="28"/>
    </row>
    <row r="39" spans="1:37" ht="18.75" customHeight="1">
      <c r="A39" s="326"/>
      <c r="B39" s="534"/>
      <c r="C39" s="625"/>
      <c r="D39" s="626"/>
      <c r="E39" s="25" t="s">
        <v>34</v>
      </c>
      <c r="F39" s="177"/>
      <c r="G39" s="261">
        <f>IF(F39="","",VLOOKUP($F39,'選手一覧'!$A$1:$L$100,2,FALSE))</f>
      </c>
      <c r="H39" s="262">
        <f>IF(F39="","",VLOOKUP($F39,'選手一覧'!$A$1:$L$100,3,FALSE))</f>
      </c>
      <c r="I39" s="643">
        <f>IF($F39="","",VLOOKUP($F39,'選手一覧'!$A$1:$L$100,7,FALSE))</f>
      </c>
      <c r="J39" s="644">
        <f>IF($F39="","",VLOOKUP($F39,'選手一覧'!$A$1:$L$100,3,FALSE))</f>
      </c>
      <c r="K39" s="645">
        <f>IF($F39="","",VLOOKUP($F39,'選手一覧'!$A$1:$L$100,3,FALSE))</f>
      </c>
      <c r="L39" s="263">
        <f>IF(F39="","",VLOOKUP((DATEDIF(I39,DATE($N$14,4,1),"Y")),'年齢対応表'!$A$1:$B$3,2,FALSE))</f>
      </c>
      <c r="M39" s="665"/>
      <c r="N39" s="674"/>
      <c r="O39" s="674"/>
      <c r="P39" s="674"/>
      <c r="Q39" s="674"/>
      <c r="R39" s="675"/>
      <c r="S39" s="37"/>
      <c r="T39" s="37"/>
      <c r="U39" s="28"/>
      <c r="V39" s="28"/>
      <c r="W39" s="28"/>
      <c r="X39" s="28"/>
      <c r="Y39" s="28"/>
      <c r="Z39" s="28"/>
      <c r="AA39" s="28"/>
      <c r="AB39" s="28"/>
      <c r="AC39" s="28"/>
      <c r="AD39" s="28"/>
      <c r="AE39" s="28"/>
      <c r="AF39" s="28"/>
      <c r="AG39" s="28"/>
      <c r="AH39" s="28"/>
      <c r="AI39" s="28"/>
      <c r="AJ39" s="28"/>
      <c r="AK39" s="28"/>
    </row>
    <row r="40" spans="1:37" ht="18.75" customHeight="1">
      <c r="A40" s="326"/>
      <c r="B40" s="534"/>
      <c r="C40" s="613"/>
      <c r="D40" s="615">
        <v>12</v>
      </c>
      <c r="E40" s="44" t="s">
        <v>32</v>
      </c>
      <c r="F40" s="178"/>
      <c r="G40" s="216">
        <f>IF(F40="","",VLOOKUP($F40,'選手一覧'!$A$1:$L$100,2,FALSE))</f>
      </c>
      <c r="H40" s="217">
        <f>IF(F40="","",VLOOKUP($F40,'選手一覧'!$A$1:$L$100,3,FALSE))</f>
      </c>
      <c r="I40" s="617">
        <f>IF($F40="","",VLOOKUP($F40,'選手一覧'!$A$1:$L$100,7,FALSE))</f>
      </c>
      <c r="J40" s="618">
        <f>IF($F40="","",VLOOKUP($F40,'選手一覧'!$A$1:$L$100,3,FALSE))</f>
      </c>
      <c r="K40" s="619">
        <f>IF($F40="","",VLOOKUP($F40,'選手一覧'!$A$1:$L$100,3,FALSE))</f>
      </c>
      <c r="L40" s="191">
        <f>IF(F40="","",VLOOKUP((DATEDIF(I40,DATE($N$14,4,1),"Y")),'年齢対応表'!$A$1:$B$3,2,FALSE))</f>
      </c>
      <c r="M40" s="665"/>
      <c r="N40" s="674"/>
      <c r="O40" s="674"/>
      <c r="P40" s="674"/>
      <c r="Q40" s="674"/>
      <c r="R40" s="675"/>
      <c r="S40" s="37"/>
      <c r="T40" s="37"/>
      <c r="U40" s="28"/>
      <c r="V40" s="28"/>
      <c r="W40" s="28"/>
      <c r="X40" s="28"/>
      <c r="Y40" s="28"/>
      <c r="Z40" s="28"/>
      <c r="AA40" s="28"/>
      <c r="AB40" s="28"/>
      <c r="AC40" s="28"/>
      <c r="AD40" s="28"/>
      <c r="AE40" s="28"/>
      <c r="AF40" s="28"/>
      <c r="AG40" s="28"/>
      <c r="AH40" s="28"/>
      <c r="AI40" s="28"/>
      <c r="AJ40" s="28"/>
      <c r="AK40" s="28"/>
    </row>
    <row r="41" spans="1:37" ht="18.75" customHeight="1" thickBot="1">
      <c r="A41" s="326"/>
      <c r="B41" s="535"/>
      <c r="C41" s="614"/>
      <c r="D41" s="616"/>
      <c r="E41" s="46" t="s">
        <v>34</v>
      </c>
      <c r="F41" s="180"/>
      <c r="G41" s="267">
        <f>IF(F41="","",VLOOKUP($F41,'選手一覧'!$A$1:$L$100,2,FALSE))</f>
      </c>
      <c r="H41" s="268">
        <f>IF(F41="","",VLOOKUP($F41,'選手一覧'!$A$1:$L$100,3,FALSE))</f>
      </c>
      <c r="I41" s="629">
        <f>IF($F41="","",VLOOKUP($F41,'選手一覧'!$A$1:$L$100,7,FALSE))</f>
      </c>
      <c r="J41" s="630">
        <f>IF($F41="","",VLOOKUP($F41,'選手一覧'!$A$1:$L$100,3,FALSE))</f>
      </c>
      <c r="K41" s="631">
        <f>IF($F41="","",VLOOKUP($F41,'選手一覧'!$A$1:$L$100,3,FALSE))</f>
      </c>
      <c r="L41" s="269">
        <f>IF(F41="","",VLOOKUP((DATEDIF(I41,DATE($N$14,4,1),"Y")),'年齢対応表'!$A$1:$B$3,2,FALSE))</f>
      </c>
      <c r="M41" s="676"/>
      <c r="N41" s="677"/>
      <c r="O41" s="677"/>
      <c r="P41" s="677"/>
      <c r="Q41" s="677"/>
      <c r="R41" s="678"/>
      <c r="S41" s="37"/>
      <c r="T41" s="37"/>
      <c r="U41" s="28"/>
      <c r="V41" s="28"/>
      <c r="W41" s="28"/>
      <c r="X41" s="28"/>
      <c r="Y41" s="28"/>
      <c r="Z41" s="28"/>
      <c r="AA41" s="28"/>
      <c r="AB41" s="28"/>
      <c r="AC41" s="28"/>
      <c r="AD41" s="28"/>
      <c r="AE41" s="28"/>
      <c r="AF41" s="28"/>
      <c r="AG41" s="28"/>
      <c r="AH41" s="28"/>
      <c r="AI41" s="28"/>
      <c r="AJ41" s="28"/>
      <c r="AK41" s="28"/>
    </row>
    <row r="42" spans="1:37" ht="13.5">
      <c r="A42" s="326"/>
      <c r="D42" s="1"/>
      <c r="E42" s="1"/>
      <c r="F42" s="1"/>
      <c r="G42" s="1"/>
      <c r="S42" s="28"/>
      <c r="T42" s="28"/>
      <c r="U42" s="28"/>
      <c r="V42" s="28"/>
      <c r="W42" s="28"/>
      <c r="X42" s="28"/>
      <c r="Y42" s="28"/>
      <c r="Z42" s="28"/>
      <c r="AA42" s="28"/>
      <c r="AB42" s="28"/>
      <c r="AC42" s="28"/>
      <c r="AD42" s="28"/>
      <c r="AE42" s="28"/>
      <c r="AF42" s="28"/>
      <c r="AG42" s="28"/>
      <c r="AH42" s="28"/>
      <c r="AI42" s="28"/>
      <c r="AJ42" s="28"/>
      <c r="AK42" s="28"/>
    </row>
    <row r="43" spans="1:37" ht="23.25" customHeight="1">
      <c r="A43" s="326"/>
      <c r="B43" s="3" t="s">
        <v>10</v>
      </c>
      <c r="C43" s="3"/>
      <c r="E43" s="1"/>
      <c r="F43" s="1"/>
      <c r="G43" s="1"/>
      <c r="S43" s="28"/>
      <c r="T43" s="28"/>
      <c r="U43" s="28"/>
      <c r="V43" s="28"/>
      <c r="W43" s="28"/>
      <c r="X43" s="28"/>
      <c r="Y43" s="28"/>
      <c r="Z43" s="28"/>
      <c r="AA43" s="28"/>
      <c r="AB43" s="28"/>
      <c r="AC43" s="28"/>
      <c r="AD43" s="28"/>
      <c r="AE43" s="28"/>
      <c r="AF43" s="28"/>
      <c r="AG43" s="28"/>
      <c r="AH43" s="28"/>
      <c r="AI43" s="28"/>
      <c r="AJ43" s="28"/>
      <c r="AK43" s="28"/>
    </row>
    <row r="44" spans="1:37" ht="27" customHeight="1">
      <c r="A44" s="326"/>
      <c r="D44" s="70" t="s">
        <v>11</v>
      </c>
      <c r="E44" s="1"/>
      <c r="F44" s="1"/>
      <c r="G44" s="1"/>
      <c r="K44" s="531"/>
      <c r="L44" s="531"/>
      <c r="M44" s="531"/>
      <c r="N44" s="531"/>
      <c r="O44" s="531"/>
      <c r="P44" s="3" t="s">
        <v>12</v>
      </c>
      <c r="Q44" s="3"/>
      <c r="S44" s="28"/>
      <c r="T44" s="28"/>
      <c r="U44" s="28"/>
      <c r="V44" s="28"/>
      <c r="W44" s="28"/>
      <c r="X44" s="28"/>
      <c r="Y44" s="28"/>
      <c r="Z44" s="28"/>
      <c r="AA44" s="28"/>
      <c r="AB44" s="28"/>
      <c r="AC44" s="28"/>
      <c r="AD44" s="28"/>
      <c r="AE44" s="28"/>
      <c r="AF44" s="28"/>
      <c r="AG44" s="28"/>
      <c r="AH44" s="28"/>
      <c r="AI44" s="28"/>
      <c r="AJ44" s="28"/>
      <c r="AK44" s="28"/>
    </row>
    <row r="45" spans="1:37" ht="27" customHeight="1">
      <c r="A45" s="326"/>
      <c r="K45" s="532"/>
      <c r="L45" s="532"/>
      <c r="M45" s="532"/>
      <c r="N45" s="532"/>
      <c r="O45" s="532"/>
      <c r="P45" s="193" t="s">
        <v>5</v>
      </c>
      <c r="Q45" s="1"/>
      <c r="S45" s="28"/>
      <c r="T45" s="28"/>
      <c r="U45" s="28"/>
      <c r="V45" s="28"/>
      <c r="W45" s="28"/>
      <c r="X45" s="28"/>
      <c r="Y45" s="28"/>
      <c r="Z45" s="28"/>
      <c r="AA45" s="28"/>
      <c r="AB45" s="28"/>
      <c r="AC45" s="28"/>
      <c r="AD45" s="28"/>
      <c r="AE45" s="28"/>
      <c r="AF45" s="28"/>
      <c r="AG45" s="28"/>
      <c r="AH45" s="28"/>
      <c r="AI45" s="28"/>
      <c r="AJ45" s="28"/>
      <c r="AK45" s="28"/>
    </row>
    <row r="46" spans="1:37" ht="13.5" customHeight="1">
      <c r="A46" s="349"/>
      <c r="B46" s="28"/>
      <c r="C46" s="28"/>
      <c r="D46" s="30"/>
      <c r="E46" s="30"/>
      <c r="F46" s="30"/>
      <c r="G46" s="30"/>
      <c r="H46" s="28"/>
      <c r="I46" s="28"/>
      <c r="J46" s="28"/>
      <c r="K46" s="28"/>
      <c r="L46" s="28"/>
      <c r="M46" s="31"/>
      <c r="N46" s="31"/>
      <c r="O46" s="31"/>
      <c r="P46" s="31"/>
      <c r="Q46" s="28"/>
      <c r="R46" s="28"/>
      <c r="S46" s="28"/>
      <c r="T46" s="28"/>
      <c r="U46" s="28"/>
      <c r="V46" s="28"/>
      <c r="W46" s="28"/>
      <c r="X46" s="28"/>
      <c r="Y46" s="28"/>
      <c r="Z46" s="28"/>
      <c r="AA46" s="28"/>
      <c r="AB46" s="28"/>
      <c r="AC46" s="28"/>
      <c r="AD46" s="28"/>
      <c r="AE46" s="28"/>
      <c r="AF46" s="28"/>
      <c r="AG46" s="28"/>
      <c r="AH46" s="28"/>
      <c r="AI46" s="28"/>
      <c r="AJ46" s="28"/>
      <c r="AK46" s="28"/>
    </row>
    <row r="47" spans="1:37" ht="13.5">
      <c r="A47" s="350"/>
      <c r="B47" s="28"/>
      <c r="C47" s="28"/>
      <c r="D47" s="30"/>
      <c r="E47" s="30"/>
      <c r="F47" s="30"/>
      <c r="G47" s="30"/>
      <c r="H47" s="28"/>
      <c r="I47" s="28"/>
      <c r="J47" s="28"/>
      <c r="K47" s="28"/>
      <c r="L47" s="28"/>
      <c r="M47" s="31"/>
      <c r="N47" s="31"/>
      <c r="O47" s="31"/>
      <c r="P47" s="31"/>
      <c r="Q47" s="28"/>
      <c r="R47" s="28"/>
      <c r="S47" s="28"/>
      <c r="T47" s="28"/>
      <c r="U47" s="28"/>
      <c r="V47" s="28"/>
      <c r="W47" s="28"/>
      <c r="X47" s="28"/>
      <c r="Y47" s="28"/>
      <c r="Z47" s="28"/>
      <c r="AA47" s="28"/>
      <c r="AB47" s="28"/>
      <c r="AC47" s="28"/>
      <c r="AD47" s="28"/>
      <c r="AE47" s="28"/>
      <c r="AF47" s="28"/>
      <c r="AG47" s="28"/>
      <c r="AH47" s="28"/>
      <c r="AI47" s="28"/>
      <c r="AJ47" s="28"/>
      <c r="AK47" s="28"/>
    </row>
    <row r="48" spans="1:37" ht="13.5">
      <c r="A48" s="350"/>
      <c r="B48" s="28"/>
      <c r="C48" s="28"/>
      <c r="D48" s="30"/>
      <c r="E48" s="30"/>
      <c r="F48" s="30"/>
      <c r="G48" s="30"/>
      <c r="H48" s="28"/>
      <c r="I48" s="28"/>
      <c r="J48" s="28"/>
      <c r="K48" s="28"/>
      <c r="L48" s="28"/>
      <c r="M48" s="31"/>
      <c r="N48" s="31"/>
      <c r="O48" s="31"/>
      <c r="P48" s="31"/>
      <c r="Q48" s="28"/>
      <c r="R48" s="28"/>
      <c r="S48" s="28"/>
      <c r="T48" s="28"/>
      <c r="U48" s="28"/>
      <c r="V48" s="28"/>
      <c r="W48" s="28"/>
      <c r="X48" s="28"/>
      <c r="Y48" s="28"/>
      <c r="Z48" s="28"/>
      <c r="AA48" s="28"/>
      <c r="AB48" s="28"/>
      <c r="AC48" s="28"/>
      <c r="AD48" s="28"/>
      <c r="AE48" s="28"/>
      <c r="AF48" s="28"/>
      <c r="AG48" s="28"/>
      <c r="AH48" s="28"/>
      <c r="AI48" s="28"/>
      <c r="AJ48" s="28"/>
      <c r="AK48" s="28"/>
    </row>
    <row r="49" spans="1:37" ht="13.5">
      <c r="A49" s="350"/>
      <c r="B49" s="28"/>
      <c r="C49" s="28"/>
      <c r="D49" s="30"/>
      <c r="E49" s="30"/>
      <c r="F49" s="30"/>
      <c r="G49" s="30"/>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row>
    <row r="50" spans="1:37" ht="13.5">
      <c r="A50" s="350"/>
      <c r="B50" s="28"/>
      <c r="C50" s="28"/>
      <c r="D50" s="30"/>
      <c r="E50" s="30"/>
      <c r="F50" s="30"/>
      <c r="G50" s="30"/>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row>
    <row r="51" spans="1:37" ht="13.5">
      <c r="A51" s="350"/>
      <c r="B51" s="28"/>
      <c r="C51" s="28"/>
      <c r="D51" s="30"/>
      <c r="E51" s="30"/>
      <c r="F51" s="30"/>
      <c r="G51" s="30"/>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2" spans="1:37" ht="13.5">
      <c r="A52" s="350"/>
      <c r="B52" s="28"/>
      <c r="C52" s="28"/>
      <c r="D52" s="30"/>
      <c r="E52" s="30"/>
      <c r="F52" s="30"/>
      <c r="G52" s="30"/>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ht="13.5">
      <c r="A53" s="350"/>
      <c r="B53" s="28"/>
      <c r="C53" s="28"/>
      <c r="D53" s="30"/>
      <c r="E53" s="30"/>
      <c r="F53" s="30"/>
      <c r="G53" s="30"/>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row>
    <row r="54" spans="1:37" ht="13.5">
      <c r="A54" s="350"/>
      <c r="B54" s="28"/>
      <c r="C54" s="28"/>
      <c r="D54" s="30"/>
      <c r="E54" s="30"/>
      <c r="F54" s="30"/>
      <c r="G54" s="30"/>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row>
    <row r="55" spans="1:37" ht="13.5">
      <c r="A55" s="350"/>
      <c r="B55" s="28"/>
      <c r="C55" s="28"/>
      <c r="D55" s="30"/>
      <c r="E55" s="30"/>
      <c r="F55" s="30"/>
      <c r="G55" s="30"/>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ht="13.5">
      <c r="A56" s="350"/>
      <c r="B56" s="28"/>
      <c r="C56" s="28"/>
      <c r="D56" s="30"/>
      <c r="E56" s="30"/>
      <c r="F56" s="30"/>
      <c r="G56" s="30"/>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row>
    <row r="57" spans="1:37" ht="13.5">
      <c r="A57" s="350"/>
      <c r="B57" s="28"/>
      <c r="C57" s="28"/>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row>
    <row r="58" spans="1:37" ht="13.5">
      <c r="A58" s="350"/>
      <c r="B58" s="28"/>
      <c r="C58" s="28"/>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row>
    <row r="59" spans="1:37" ht="13.5">
      <c r="A59" s="350"/>
      <c r="B59" s="28"/>
      <c r="C59" s="28"/>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1:37" ht="13.5">
      <c r="A60" s="350"/>
      <c r="B60" s="28"/>
      <c r="C60" s="28"/>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1:37" ht="13.5">
      <c r="A61" s="350"/>
      <c r="B61" s="28"/>
      <c r="C61" s="28"/>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row>
    <row r="62" spans="1:37" ht="13.5">
      <c r="A62" s="350"/>
      <c r="B62" s="28"/>
      <c r="C62" s="28"/>
      <c r="D62" s="29"/>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ht="13.5">
      <c r="A63" s="350"/>
      <c r="B63" s="28"/>
      <c r="C63" s="28"/>
      <c r="D63" s="29"/>
      <c r="E63" s="29"/>
      <c r="F63" s="29"/>
      <c r="G63" s="29"/>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ht="13.5">
      <c r="A64" s="350"/>
      <c r="B64" s="28"/>
      <c r="C64" s="28"/>
      <c r="D64" s="29"/>
      <c r="E64" s="29"/>
      <c r="F64" s="29"/>
      <c r="G64" s="29"/>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1:37" ht="13.5">
      <c r="A65" s="350"/>
      <c r="B65" s="28"/>
      <c r="C65" s="28"/>
      <c r="D65" s="29"/>
      <c r="E65" s="29"/>
      <c r="F65" s="29"/>
      <c r="G65" s="29"/>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ht="13.5">
      <c r="A66" s="350"/>
      <c r="B66" s="28"/>
      <c r="C66" s="28"/>
      <c r="D66" s="29"/>
      <c r="E66" s="29"/>
      <c r="F66" s="29"/>
      <c r="G66" s="29"/>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7" spans="1:37" ht="13.5">
      <c r="A67" s="350"/>
      <c r="B67" s="28"/>
      <c r="C67" s="28"/>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row>
    <row r="68" spans="1:37" ht="13.5">
      <c r="A68" s="350"/>
      <c r="B68" s="28"/>
      <c r="C68" s="28"/>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row>
    <row r="69" spans="1:37" ht="13.5">
      <c r="A69" s="350"/>
      <c r="B69" s="28"/>
      <c r="C69" s="28"/>
      <c r="D69" s="29"/>
      <c r="E69" s="29"/>
      <c r="F69" s="29"/>
      <c r="G69" s="29"/>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row>
    <row r="70" spans="1:37" ht="13.5">
      <c r="A70" s="350"/>
      <c r="B70" s="28"/>
      <c r="C70" s="28"/>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row>
    <row r="71" spans="1:37" ht="13.5">
      <c r="A71" s="350"/>
      <c r="B71" s="28"/>
      <c r="C71" s="28"/>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row>
    <row r="72" spans="1:37" ht="13.5">
      <c r="A72" s="350"/>
      <c r="B72" s="28"/>
      <c r="C72" s="28"/>
      <c r="D72" s="29"/>
      <c r="E72" s="29"/>
      <c r="F72" s="29"/>
      <c r="G72" s="29"/>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row>
    <row r="73" spans="1:37" ht="13.5">
      <c r="A73" s="350"/>
      <c r="B73" s="28"/>
      <c r="C73" s="28"/>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row>
    <row r="74" spans="1:37" ht="13.5">
      <c r="A74" s="350"/>
      <c r="B74" s="28"/>
      <c r="C74" s="28"/>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row>
    <row r="75" spans="1:37" ht="13.5">
      <c r="A75" s="350"/>
      <c r="B75" s="28"/>
      <c r="C75" s="28"/>
      <c r="D75" s="29"/>
      <c r="E75" s="29"/>
      <c r="F75" s="29"/>
      <c r="G75" s="29"/>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row>
    <row r="76" spans="1:37" ht="13.5">
      <c r="A76" s="350"/>
      <c r="B76" s="28"/>
      <c r="C76" s="28"/>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row>
    <row r="77" spans="1:37" ht="13.5">
      <c r="A77" s="350"/>
      <c r="B77" s="28"/>
      <c r="C77" s="28"/>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row>
    <row r="78" spans="1:37" ht="13.5">
      <c r="A78" s="350"/>
      <c r="B78" s="28"/>
      <c r="C78" s="28"/>
      <c r="D78" s="29"/>
      <c r="E78" s="29"/>
      <c r="F78" s="29"/>
      <c r="G78" s="29"/>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row>
    <row r="79" spans="1:37" ht="13.5">
      <c r="A79" s="350"/>
      <c r="B79" s="28"/>
      <c r="C79" s="28"/>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row>
    <row r="80" spans="1:37" ht="13.5">
      <c r="A80" s="350"/>
      <c r="B80" s="28"/>
      <c r="C80" s="28"/>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1:37" ht="13.5">
      <c r="A81" s="350"/>
      <c r="B81" s="28"/>
      <c r="C81" s="28"/>
      <c r="D81" s="29"/>
      <c r="E81" s="29"/>
      <c r="F81" s="29"/>
      <c r="G81" s="29"/>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1:37" ht="13.5">
      <c r="A82" s="350"/>
      <c r="B82" s="28"/>
      <c r="C82" s="28"/>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row>
    <row r="83" spans="1:37" ht="13.5">
      <c r="A83" s="350"/>
      <c r="B83" s="28"/>
      <c r="C83" s="28"/>
      <c r="D83" s="29"/>
      <c r="E83" s="29"/>
      <c r="F83" s="29"/>
      <c r="G83" s="29"/>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row>
    <row r="84" spans="1:37" ht="13.5">
      <c r="A84" s="350"/>
      <c r="B84" s="28"/>
      <c r="C84" s="28"/>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row>
    <row r="85" spans="1:37" ht="13.5">
      <c r="A85" s="350"/>
      <c r="B85" s="28"/>
      <c r="C85" s="28"/>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ht="13.5">
      <c r="A86" s="350"/>
      <c r="B86" s="28"/>
      <c r="C86" s="28"/>
      <c r="D86" s="29"/>
      <c r="E86" s="29"/>
      <c r="F86" s="29"/>
      <c r="G86" s="29"/>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1:37" ht="13.5">
      <c r="A87" s="350"/>
      <c r="B87" s="28"/>
      <c r="C87" s="28"/>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row>
    <row r="88" spans="1:37" ht="13.5">
      <c r="A88" s="350"/>
      <c r="B88" s="28"/>
      <c r="C88" s="28"/>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row>
    <row r="89" spans="1:37" ht="13.5">
      <c r="A89" s="350"/>
      <c r="B89" s="28"/>
      <c r="C89" s="28"/>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row>
    <row r="90" spans="1:37" ht="13.5">
      <c r="A90" s="350"/>
      <c r="B90" s="28"/>
      <c r="C90" s="28"/>
      <c r="D90" s="29"/>
      <c r="E90" s="29"/>
      <c r="F90" s="29"/>
      <c r="G90" s="29"/>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1:37" ht="13.5">
      <c r="A91" s="350"/>
      <c r="B91" s="28"/>
      <c r="C91" s="28"/>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1:37" ht="13.5">
      <c r="A92" s="350"/>
      <c r="B92" s="28"/>
      <c r="C92" s="28"/>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1:37" ht="13.5">
      <c r="A93" s="350"/>
      <c r="B93" s="28"/>
      <c r="C93" s="28"/>
      <c r="D93" s="29"/>
      <c r="E93" s="29"/>
      <c r="F93" s="29"/>
      <c r="G93" s="29"/>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1:37" ht="13.5">
      <c r="A94" s="350"/>
      <c r="B94" s="28"/>
      <c r="C94" s="28"/>
      <c r="D94" s="29"/>
      <c r="E94" s="29"/>
      <c r="F94" s="29"/>
      <c r="G94" s="29"/>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1:37" ht="13.5">
      <c r="A95" s="350"/>
      <c r="B95" s="28"/>
      <c r="C95" s="28"/>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1:37" ht="13.5">
      <c r="A96" s="350"/>
      <c r="B96" s="28"/>
      <c r="C96" s="28"/>
      <c r="D96" s="29"/>
      <c r="E96" s="29"/>
      <c r="F96" s="29"/>
      <c r="G96" s="29"/>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row r="97" spans="1:37" ht="13.5">
      <c r="A97" s="350"/>
      <c r="B97" s="28"/>
      <c r="C97" s="28"/>
      <c r="D97" s="29"/>
      <c r="E97" s="29"/>
      <c r="F97" s="29"/>
      <c r="G97" s="29"/>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row>
    <row r="98" spans="1:37" ht="13.5">
      <c r="A98" s="350"/>
      <c r="B98" s="28"/>
      <c r="C98" s="28"/>
      <c r="D98" s="29"/>
      <c r="E98" s="29"/>
      <c r="F98" s="29"/>
      <c r="G98" s="29"/>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row>
    <row r="99" spans="1:37" ht="13.5">
      <c r="A99" s="350"/>
      <c r="B99" s="28"/>
      <c r="C99" s="28"/>
      <c r="D99" s="29"/>
      <c r="E99" s="29"/>
      <c r="F99" s="29"/>
      <c r="G99" s="29"/>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row>
    <row r="100" spans="1:37" ht="13.5">
      <c r="A100" s="350"/>
      <c r="B100" s="28"/>
      <c r="C100" s="28"/>
      <c r="D100" s="29"/>
      <c r="E100" s="29"/>
      <c r="F100" s="29"/>
      <c r="G100" s="29"/>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row>
  </sheetData>
  <sheetProtection selectLockedCells="1"/>
  <mergeCells count="75">
    <mergeCell ref="I19:K19"/>
    <mergeCell ref="C22:C23"/>
    <mergeCell ref="C20:C21"/>
    <mergeCell ref="D20:D21"/>
    <mergeCell ref="I20:K20"/>
    <mergeCell ref="Q14:R14"/>
    <mergeCell ref="Q17:R17"/>
    <mergeCell ref="M17:N17"/>
    <mergeCell ref="D22:D23"/>
    <mergeCell ref="I22:K22"/>
    <mergeCell ref="B13:R13"/>
    <mergeCell ref="O17:P17"/>
    <mergeCell ref="B17:B41"/>
    <mergeCell ref="M18:R41"/>
    <mergeCell ref="C18:C19"/>
    <mergeCell ref="D18:D19"/>
    <mergeCell ref="D24:D25"/>
    <mergeCell ref="I24:K24"/>
    <mergeCell ref="I25:K25"/>
    <mergeCell ref="I17:K17"/>
    <mergeCell ref="I23:K23"/>
    <mergeCell ref="I18:K18"/>
    <mergeCell ref="C28:C29"/>
    <mergeCell ref="D28:D29"/>
    <mergeCell ref="I28:K28"/>
    <mergeCell ref="I29:K29"/>
    <mergeCell ref="I21:K21"/>
    <mergeCell ref="C26:C27"/>
    <mergeCell ref="D26:D27"/>
    <mergeCell ref="I26:K26"/>
    <mergeCell ref="I27:K27"/>
    <mergeCell ref="C24:C25"/>
    <mergeCell ref="C32:C33"/>
    <mergeCell ref="D32:D33"/>
    <mergeCell ref="I32:K32"/>
    <mergeCell ref="I33:K33"/>
    <mergeCell ref="C30:C31"/>
    <mergeCell ref="D30:D31"/>
    <mergeCell ref="I30:K30"/>
    <mergeCell ref="I31:K31"/>
    <mergeCell ref="I39:K39"/>
    <mergeCell ref="C36:C37"/>
    <mergeCell ref="D36:D37"/>
    <mergeCell ref="I36:K36"/>
    <mergeCell ref="I37:K37"/>
    <mergeCell ref="D34:D35"/>
    <mergeCell ref="I34:K34"/>
    <mergeCell ref="I35:K35"/>
    <mergeCell ref="K44:O44"/>
    <mergeCell ref="K45:O45"/>
    <mergeCell ref="C40:C41"/>
    <mergeCell ref="D40:D41"/>
    <mergeCell ref="I40:K40"/>
    <mergeCell ref="C34:C35"/>
    <mergeCell ref="I41:K41"/>
    <mergeCell ref="C38:C39"/>
    <mergeCell ref="D38:D39"/>
    <mergeCell ref="I38:K38"/>
    <mergeCell ref="B15:C16"/>
    <mergeCell ref="D15:H16"/>
    <mergeCell ref="I15:L15"/>
    <mergeCell ref="M15:N15"/>
    <mergeCell ref="O15:Q15"/>
    <mergeCell ref="M16:N16"/>
    <mergeCell ref="O16:R16"/>
    <mergeCell ref="B2:E2"/>
    <mergeCell ref="P2:R2"/>
    <mergeCell ref="B14:C14"/>
    <mergeCell ref="D14:L14"/>
    <mergeCell ref="N14:O14"/>
    <mergeCell ref="E4:F4"/>
    <mergeCell ref="H4:I4"/>
    <mergeCell ref="E8:F8"/>
    <mergeCell ref="E10:F10"/>
    <mergeCell ref="J4:K4"/>
  </mergeCells>
  <dataValidations count="2">
    <dataValidation type="list" allowBlank="1" showInputMessage="1" showErrorMessage="1" sqref="C38:C40 C34:C36 C30:C32 C26:C28 C22:C24 C18:C20">
      <formula1>$A$6:$A$7</formula1>
    </dataValidation>
    <dataValidation type="list" allowBlank="1" showInputMessage="1" showErrorMessage="1" sqref="Q14">
      <formula1>$A$2:$A$4</formula1>
    </dataValidation>
  </dataValidations>
  <printOptions horizontalCentered="1" verticalCentered="1"/>
  <pageMargins left="0.5905511811023623" right="0.5905511811023623" top="0.4724409448818898" bottom="0.4724409448818898" header="0.31496062992125984" footer="0.31496062992125984"/>
  <pageSetup blackAndWhite="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9">
    <pageSetUpPr fitToPage="1"/>
  </sheetPr>
  <dimension ref="A1:AK99"/>
  <sheetViews>
    <sheetView showGridLines="0" zoomScaleSheetLayoutView="100" zoomScalePageLayoutView="0" workbookViewId="0" topLeftCell="A1">
      <selection activeCell="A1" sqref="A1"/>
    </sheetView>
  </sheetViews>
  <sheetFormatPr defaultColWidth="9.00390625" defaultRowHeight="13.5"/>
  <cols>
    <col min="1" max="1" width="1.00390625" style="0" customWidth="1"/>
    <col min="2" max="2" width="3.75390625" style="0" customWidth="1"/>
    <col min="3" max="3" width="4.00390625" style="0" customWidth="1"/>
    <col min="4" max="4" width="3.50390625" style="2" customWidth="1"/>
    <col min="5" max="5" width="3.00390625" style="2" customWidth="1"/>
    <col min="6" max="6" width="10.625" style="2" customWidth="1"/>
    <col min="7" max="7" width="7.75390625" style="2" customWidth="1"/>
    <col min="8" max="8" width="7.75390625" style="0" customWidth="1"/>
    <col min="9" max="11" width="3.75390625" style="0" customWidth="1"/>
    <col min="12" max="12" width="3.875" style="0" customWidth="1"/>
    <col min="13" max="13" width="3.50390625" style="0" customWidth="1"/>
    <col min="14" max="14" width="9.625" style="0" customWidth="1"/>
    <col min="15" max="15" width="3.50390625" style="0" customWidth="1"/>
    <col min="16" max="16" width="7.00390625" style="0" customWidth="1"/>
    <col min="17" max="17" width="5.25390625" style="0" customWidth="1"/>
    <col min="18" max="18" width="3.625" style="0" customWidth="1"/>
    <col min="19" max="19" width="5.00390625" style="0" customWidth="1"/>
    <col min="20" max="20" width="7.125" style="0" customWidth="1"/>
    <col min="21" max="21" width="7.625" style="0" bestFit="1" customWidth="1"/>
    <col min="22" max="22" width="11.50390625" style="0" customWidth="1"/>
    <col min="23" max="23" width="11.25390625" style="0" customWidth="1"/>
    <col min="24" max="24" width="15.125" style="0" customWidth="1"/>
  </cols>
  <sheetData>
    <row r="1" spans="1:37" ht="5.25" customHeight="1" thickBot="1">
      <c r="A1" s="49"/>
      <c r="B1" s="49"/>
      <c r="C1" s="49"/>
      <c r="D1" s="50"/>
      <c r="E1" s="50"/>
      <c r="F1" s="50"/>
      <c r="G1" s="50" t="s">
        <v>172</v>
      </c>
      <c r="H1" s="49">
        <f>COUNTA(F5,F7,F9,F11,F13,F15,F17,F19,F21,F23,F25,F27,F29,F31,F33,F35,F37,F39)</f>
        <v>0</v>
      </c>
      <c r="I1" s="49"/>
      <c r="J1" s="49"/>
      <c r="K1" s="49"/>
      <c r="L1" s="49"/>
      <c r="M1" s="49"/>
      <c r="N1" s="49"/>
      <c r="O1" s="49"/>
      <c r="P1" s="49"/>
      <c r="Q1" s="49"/>
      <c r="R1" s="49"/>
      <c r="S1" s="28"/>
      <c r="T1" s="28"/>
      <c r="U1" s="28"/>
      <c r="V1" s="28"/>
      <c r="W1" s="28"/>
      <c r="X1" s="28"/>
      <c r="Y1" s="28"/>
      <c r="Z1" s="28"/>
      <c r="AA1" s="28"/>
      <c r="AB1" s="28"/>
      <c r="AC1" s="28"/>
      <c r="AD1" s="28"/>
      <c r="AE1" s="28"/>
      <c r="AF1" s="28"/>
      <c r="AG1" s="28"/>
      <c r="AH1" s="28"/>
      <c r="AI1" s="28"/>
      <c r="AJ1" s="28"/>
      <c r="AK1" s="28"/>
    </row>
    <row r="2" spans="1:37" ht="18" customHeight="1">
      <c r="A2" s="49" t="s">
        <v>116</v>
      </c>
      <c r="B2" s="709" t="s">
        <v>39</v>
      </c>
      <c r="C2" s="710"/>
      <c r="D2" s="710"/>
      <c r="E2" s="711"/>
      <c r="F2" s="715" t="s">
        <v>40</v>
      </c>
      <c r="G2" s="694">
        <f>IF('高校交流戦①'!D15="","",'高校交流戦①'!D15)</f>
      </c>
      <c r="H2" s="695"/>
      <c r="I2" s="695"/>
      <c r="J2" s="695"/>
      <c r="K2" s="695"/>
      <c r="L2" s="695"/>
      <c r="M2" s="696"/>
      <c r="N2" s="700" t="s">
        <v>45</v>
      </c>
      <c r="O2" s="702">
        <f>IF('高校交流戦①'!Q14="","",'高校交流戦①'!Q14)</f>
      </c>
      <c r="P2" s="703"/>
      <c r="Q2" s="703"/>
      <c r="R2" s="704"/>
      <c r="S2" s="33"/>
      <c r="T2" s="33"/>
      <c r="U2" s="28"/>
      <c r="V2" s="28"/>
      <c r="W2" s="28"/>
      <c r="X2" s="28"/>
      <c r="Y2" s="28"/>
      <c r="Z2" s="28"/>
      <c r="AA2" s="28"/>
      <c r="AB2" s="28"/>
      <c r="AC2" s="28"/>
      <c r="AD2" s="28"/>
      <c r="AE2" s="28"/>
      <c r="AF2" s="28"/>
      <c r="AG2" s="28"/>
      <c r="AH2" s="28"/>
      <c r="AI2" s="28"/>
      <c r="AJ2" s="28"/>
      <c r="AK2" s="28"/>
    </row>
    <row r="3" spans="1:37" ht="18" customHeight="1" thickBot="1">
      <c r="A3" s="49" t="s">
        <v>117</v>
      </c>
      <c r="B3" s="712"/>
      <c r="C3" s="713"/>
      <c r="D3" s="713"/>
      <c r="E3" s="714"/>
      <c r="F3" s="716"/>
      <c r="G3" s="697"/>
      <c r="H3" s="698"/>
      <c r="I3" s="698"/>
      <c r="J3" s="698"/>
      <c r="K3" s="698"/>
      <c r="L3" s="698"/>
      <c r="M3" s="699"/>
      <c r="N3" s="701"/>
      <c r="O3" s="705"/>
      <c r="P3" s="706"/>
      <c r="Q3" s="706"/>
      <c r="R3" s="707"/>
      <c r="S3" s="33"/>
      <c r="T3" s="33"/>
      <c r="U3" s="28"/>
      <c r="V3" s="28"/>
      <c r="W3" s="28"/>
      <c r="X3" s="28"/>
      <c r="Y3" s="28"/>
      <c r="Z3" s="28"/>
      <c r="AA3" s="28"/>
      <c r="AB3" s="28"/>
      <c r="AC3" s="28"/>
      <c r="AD3" s="28"/>
      <c r="AE3" s="28"/>
      <c r="AF3" s="28"/>
      <c r="AG3" s="28"/>
      <c r="AH3" s="28"/>
      <c r="AI3" s="28"/>
      <c r="AJ3" s="28"/>
      <c r="AK3" s="28"/>
    </row>
    <row r="4" spans="1:37" ht="21" customHeight="1">
      <c r="A4" s="49"/>
      <c r="B4" s="533" t="s">
        <v>17</v>
      </c>
      <c r="C4" s="17"/>
      <c r="D4" s="15" t="s">
        <v>7</v>
      </c>
      <c r="E4" s="15"/>
      <c r="F4" s="115" t="s">
        <v>142</v>
      </c>
      <c r="G4" s="26" t="s">
        <v>54</v>
      </c>
      <c r="H4" s="27" t="s">
        <v>55</v>
      </c>
      <c r="I4" s="571" t="s">
        <v>173</v>
      </c>
      <c r="J4" s="572"/>
      <c r="K4" s="573"/>
      <c r="L4" s="13" t="s">
        <v>9</v>
      </c>
      <c r="M4" s="670"/>
      <c r="N4" s="671"/>
      <c r="O4" s="670"/>
      <c r="P4" s="671"/>
      <c r="Q4" s="679"/>
      <c r="R4" s="680"/>
      <c r="S4" s="34"/>
      <c r="T4" s="35"/>
      <c r="U4" s="36"/>
      <c r="V4" s="28"/>
      <c r="W4" s="28"/>
      <c r="X4" s="28"/>
      <c r="Y4" s="28"/>
      <c r="Z4" s="28"/>
      <c r="AA4" s="28"/>
      <c r="AB4" s="28"/>
      <c r="AC4" s="28"/>
      <c r="AD4" s="28"/>
      <c r="AE4" s="28"/>
      <c r="AF4" s="28"/>
      <c r="AG4" s="28"/>
      <c r="AH4" s="28"/>
      <c r="AI4" s="28"/>
      <c r="AJ4" s="28"/>
      <c r="AK4" s="28"/>
    </row>
    <row r="5" spans="1:37" ht="18.75" customHeight="1">
      <c r="A5" s="49" t="s">
        <v>21</v>
      </c>
      <c r="B5" s="534"/>
      <c r="C5" s="624"/>
      <c r="D5" s="626">
        <v>13</v>
      </c>
      <c r="E5" s="18" t="s">
        <v>33</v>
      </c>
      <c r="F5" s="172"/>
      <c r="G5" s="214">
        <f>IF($F5="","",VLOOKUP($F5,'選手一覧'!$A$1:$L$100,2,FALSE))</f>
      </c>
      <c r="H5" s="215">
        <f>IF($F5="","",VLOOKUP($F5,'選手一覧'!$A$1:$L$100,3,FALSE))</f>
      </c>
      <c r="I5" s="634">
        <f>IF($F5="","",VLOOKUP($F5,'選手一覧'!$A$1:$L$100,7,FALSE))</f>
      </c>
      <c r="J5" s="635">
        <f>IF($F5="","",VLOOKUP($F5,'選手一覧'!$A$1:$L$100,3,FALSE))</f>
      </c>
      <c r="K5" s="636">
        <f>IF($F5="","",VLOOKUP($F5,'選手一覧'!$A$1:$L$100,3,FALSE))</f>
      </c>
      <c r="L5" s="190">
        <f>IF(F5="","",VLOOKUP((DATEDIF(I5,DATE('高校交流戦①'!$N$2,4,1),"Y")),'年齢対応表'!$A$1:$B$3,2,FALSE))</f>
      </c>
      <c r="M5" s="637"/>
      <c r="N5" s="672"/>
      <c r="O5" s="672"/>
      <c r="P5" s="672"/>
      <c r="Q5" s="672"/>
      <c r="R5" s="673"/>
      <c r="S5" s="37"/>
      <c r="T5" s="37"/>
      <c r="U5" s="28"/>
      <c r="V5" s="28"/>
      <c r="W5" s="28"/>
      <c r="X5" s="28"/>
      <c r="Y5" s="28"/>
      <c r="Z5" s="28"/>
      <c r="AA5" s="28"/>
      <c r="AB5" s="28"/>
      <c r="AC5" s="28"/>
      <c r="AD5" s="28"/>
      <c r="AE5" s="28"/>
      <c r="AF5" s="28"/>
      <c r="AG5" s="28"/>
      <c r="AH5" s="28"/>
      <c r="AI5" s="28"/>
      <c r="AJ5" s="28"/>
      <c r="AK5" s="28"/>
    </row>
    <row r="6" spans="1:37" ht="18.75" customHeight="1">
      <c r="A6" s="49"/>
      <c r="B6" s="534"/>
      <c r="C6" s="625"/>
      <c r="D6" s="708"/>
      <c r="E6" s="21" t="s">
        <v>35</v>
      </c>
      <c r="F6" s="173"/>
      <c r="G6" s="221">
        <f>IF($F6="","",VLOOKUP($F6,'選手一覧'!$A$1:$L$100,2,FALSE))</f>
      </c>
      <c r="H6" s="222">
        <f>IF($F6="","",VLOOKUP($F6,'選手一覧'!$A$1:$L$100,3,FALSE))</f>
      </c>
      <c r="I6" s="687">
        <f>IF($F6="","",VLOOKUP($F6,'選手一覧'!$A$1:$L$100,7,FALSE))</f>
      </c>
      <c r="J6" s="688">
        <f>IF($F6="","",VLOOKUP($F6,'選手一覧'!$A$1:$L$100,3,FALSE))</f>
      </c>
      <c r="K6" s="689">
        <f>IF($F6="","",VLOOKUP($F6,'選手一覧'!$A$1:$L$100,3,FALSE))</f>
      </c>
      <c r="L6" s="182">
        <f>IF(F6="","",VLOOKUP((DATEDIF(I6,DATE('高校交流戦①'!$N$2,4,1),"Y")),'年齢対応表'!$A$1:$B$3,2,FALSE))</f>
      </c>
      <c r="M6" s="665"/>
      <c r="N6" s="674"/>
      <c r="O6" s="674"/>
      <c r="P6" s="674"/>
      <c r="Q6" s="674"/>
      <c r="R6" s="675"/>
      <c r="S6" s="37"/>
      <c r="T6" s="37"/>
      <c r="U6" s="28"/>
      <c r="V6" s="28"/>
      <c r="W6" s="28"/>
      <c r="X6" s="28"/>
      <c r="Y6" s="28"/>
      <c r="Z6" s="28"/>
      <c r="AA6" s="28"/>
      <c r="AB6" s="28"/>
      <c r="AC6" s="28"/>
      <c r="AD6" s="28"/>
      <c r="AE6" s="28"/>
      <c r="AF6" s="28"/>
      <c r="AG6" s="28"/>
      <c r="AH6" s="28"/>
      <c r="AI6" s="28"/>
      <c r="AJ6" s="28"/>
      <c r="AK6" s="28"/>
    </row>
    <row r="7" spans="1:37" ht="18.75" customHeight="1">
      <c r="A7" s="49"/>
      <c r="B7" s="534"/>
      <c r="C7" s="613"/>
      <c r="D7" s="690">
        <v>14</v>
      </c>
      <c r="E7" s="38" t="s">
        <v>32</v>
      </c>
      <c r="F7" s="174"/>
      <c r="G7" s="223">
        <f>IF($F7="","",VLOOKUP($F7,'選手一覧'!$A$1:$L$100,2,FALSE))</f>
      </c>
      <c r="H7" s="224">
        <f>IF($F7="","",VLOOKUP($F7,'選手一覧'!$A$1:$L$100,3,FALSE))</f>
      </c>
      <c r="I7" s="681">
        <f>IF($F7="","",VLOOKUP($F7,'選手一覧'!$A$1:$L$100,7,FALSE))</f>
      </c>
      <c r="J7" s="682">
        <f>IF($F7="","",VLOOKUP($F7,'選手一覧'!$A$1:$L$100,3,FALSE))</f>
      </c>
      <c r="K7" s="683">
        <f>IF($F7="","",VLOOKUP($F7,'選手一覧'!$A$1:$L$100,3,FALSE))</f>
      </c>
      <c r="L7" s="183">
        <f>IF(F7="","",VLOOKUP((DATEDIF(I7,DATE('高校交流戦①'!$N$2,4,1),"Y")),'年齢対応表'!$A$1:$B$3,2,FALSE))</f>
      </c>
      <c r="M7" s="665"/>
      <c r="N7" s="674"/>
      <c r="O7" s="674"/>
      <c r="P7" s="674"/>
      <c r="Q7" s="674"/>
      <c r="R7" s="675"/>
      <c r="S7" s="37"/>
      <c r="T7" s="71"/>
      <c r="U7" s="28"/>
      <c r="V7" s="28"/>
      <c r="W7" s="28"/>
      <c r="X7" s="28"/>
      <c r="Y7" s="28"/>
      <c r="Z7" s="28"/>
      <c r="AA7" s="28"/>
      <c r="AB7" s="28"/>
      <c r="AC7" s="28"/>
      <c r="AD7" s="28"/>
      <c r="AE7" s="28"/>
      <c r="AF7" s="28"/>
      <c r="AG7" s="28"/>
      <c r="AH7" s="28"/>
      <c r="AI7" s="28"/>
      <c r="AJ7" s="28"/>
      <c r="AK7" s="28"/>
    </row>
    <row r="8" spans="1:37" ht="18.75" customHeight="1">
      <c r="A8" s="49" t="s">
        <v>47</v>
      </c>
      <c r="B8" s="534"/>
      <c r="C8" s="648"/>
      <c r="D8" s="690"/>
      <c r="E8" s="41" t="s">
        <v>34</v>
      </c>
      <c r="F8" s="175"/>
      <c r="G8" s="225">
        <f>IF($F8="","",VLOOKUP($F8,'選手一覧'!$A$1:$L$100,2,FALSE))</f>
      </c>
      <c r="H8" s="226">
        <f>IF($F8="","",VLOOKUP($F8,'選手一覧'!$A$1:$L$100,3,FALSE))</f>
      </c>
      <c r="I8" s="691">
        <f>IF($F8="","",VLOOKUP($F8,'選手一覧'!$A$1:$L$100,7,FALSE))</f>
      </c>
      <c r="J8" s="692">
        <f>IF($F8="","",VLOOKUP($F8,'選手一覧'!$A$1:$L$100,3,FALSE))</f>
      </c>
      <c r="K8" s="693">
        <f>IF($F8="","",VLOOKUP($F8,'選手一覧'!$A$1:$L$100,3,FALSE))</f>
      </c>
      <c r="L8" s="184">
        <f>IF(F8="","",VLOOKUP((DATEDIF(I8,DATE('高校交流戦①'!$N$2,4,1),"Y")),'年齢対応表'!$A$1:$B$3,2,FALSE))</f>
      </c>
      <c r="M8" s="665"/>
      <c r="N8" s="674"/>
      <c r="O8" s="674"/>
      <c r="P8" s="674"/>
      <c r="Q8" s="674"/>
      <c r="R8" s="675"/>
      <c r="S8" s="37"/>
      <c r="T8" s="37"/>
      <c r="U8" s="28"/>
      <c r="V8" s="28"/>
      <c r="W8" s="28"/>
      <c r="X8" s="28"/>
      <c r="Y8" s="28"/>
      <c r="Z8" s="28"/>
      <c r="AA8" s="28"/>
      <c r="AB8" s="28"/>
      <c r="AC8" s="28"/>
      <c r="AD8" s="28"/>
      <c r="AE8" s="28"/>
      <c r="AF8" s="28"/>
      <c r="AG8" s="28"/>
      <c r="AH8" s="28"/>
      <c r="AI8" s="28"/>
      <c r="AJ8" s="28"/>
      <c r="AK8" s="28"/>
    </row>
    <row r="9" spans="1:37" ht="18.75" customHeight="1">
      <c r="A9" s="49" t="s">
        <v>48</v>
      </c>
      <c r="B9" s="534"/>
      <c r="C9" s="624"/>
      <c r="D9" s="626">
        <v>15</v>
      </c>
      <c r="E9" s="24" t="s">
        <v>32</v>
      </c>
      <c r="F9" s="176"/>
      <c r="G9" s="227">
        <f>IF($F9="","",VLOOKUP($F9,'選手一覧'!$A$1:$L$100,2,FALSE))</f>
      </c>
      <c r="H9" s="228">
        <f>IF($F9="","",VLOOKUP($F9,'選手一覧'!$A$1:$L$100,3,FALSE))</f>
      </c>
      <c r="I9" s="634">
        <f>IF($F9="","",VLOOKUP($F9,'選手一覧'!$A$1:$L$100,7,FALSE))</f>
      </c>
      <c r="J9" s="635">
        <f>IF($F9="","",VLOOKUP($F9,'選手一覧'!$A$1:$L$100,3,FALSE))</f>
      </c>
      <c r="K9" s="636">
        <f>IF($F9="","",VLOOKUP($F9,'選手一覧'!$A$1:$L$100,3,FALSE))</f>
      </c>
      <c r="L9" s="185">
        <f>IF(F9="","",VLOOKUP((DATEDIF(I9,DATE('高校交流戦①'!$N$2,4,1),"Y")),'年齢対応表'!$A$1:$B$3,2,FALSE))</f>
      </c>
      <c r="M9" s="665"/>
      <c r="N9" s="674"/>
      <c r="O9" s="674"/>
      <c r="P9" s="674"/>
      <c r="Q9" s="674"/>
      <c r="R9" s="675"/>
      <c r="S9" s="37"/>
      <c r="T9" s="71"/>
      <c r="U9" s="28"/>
      <c r="V9" s="28"/>
      <c r="W9" s="28"/>
      <c r="X9" s="28"/>
      <c r="Y9" s="28"/>
      <c r="Z9" s="28"/>
      <c r="AA9" s="28"/>
      <c r="AB9" s="28"/>
      <c r="AC9" s="28"/>
      <c r="AD9" s="28"/>
      <c r="AE9" s="28"/>
      <c r="AF9" s="28"/>
      <c r="AG9" s="28"/>
      <c r="AH9" s="28"/>
      <c r="AI9" s="28"/>
      <c r="AJ9" s="28"/>
      <c r="AK9" s="28"/>
    </row>
    <row r="10" spans="1:37" ht="18.75" customHeight="1">
      <c r="A10" s="49" t="s">
        <v>49</v>
      </c>
      <c r="B10" s="534"/>
      <c r="C10" s="625"/>
      <c r="D10" s="626"/>
      <c r="E10" s="25" t="s">
        <v>34</v>
      </c>
      <c r="F10" s="177"/>
      <c r="G10" s="229">
        <f>IF($F10="","",VLOOKUP($F10,'選手一覧'!$A$1:$L$100,2,FALSE))</f>
      </c>
      <c r="H10" s="230">
        <f>IF($F10="","",VLOOKUP($F10,'選手一覧'!$A$1:$L$100,3,FALSE))</f>
      </c>
      <c r="I10" s="687">
        <f>IF($F10="","",VLOOKUP($F10,'選手一覧'!$A$1:$L$100,7,FALSE))</f>
      </c>
      <c r="J10" s="688">
        <f>IF($F10="","",VLOOKUP($F10,'選手一覧'!$A$1:$L$100,3,FALSE))</f>
      </c>
      <c r="K10" s="689">
        <f>IF($F10="","",VLOOKUP($F10,'選手一覧'!$A$1:$L$100,3,FALSE))</f>
      </c>
      <c r="L10" s="186">
        <f>IF(F10="","",VLOOKUP((DATEDIF(I10,DATE('高校交流戦①'!$N$2,4,1),"Y")),'年齢対応表'!$A$1:$B$3,2,FALSE))</f>
      </c>
      <c r="M10" s="665"/>
      <c r="N10" s="674"/>
      <c r="O10" s="674"/>
      <c r="P10" s="674"/>
      <c r="Q10" s="674"/>
      <c r="R10" s="675"/>
      <c r="S10" s="37"/>
      <c r="T10" s="37"/>
      <c r="U10" s="28"/>
      <c r="V10" s="28"/>
      <c r="W10" s="28"/>
      <c r="X10" s="28"/>
      <c r="Y10" s="28"/>
      <c r="Z10" s="28"/>
      <c r="AA10" s="28"/>
      <c r="AB10" s="28"/>
      <c r="AC10" s="28"/>
      <c r="AD10" s="28"/>
      <c r="AE10" s="28"/>
      <c r="AF10" s="28"/>
      <c r="AG10" s="28"/>
      <c r="AH10" s="28"/>
      <c r="AI10" s="28"/>
      <c r="AJ10" s="28"/>
      <c r="AK10" s="28"/>
    </row>
    <row r="11" spans="1:37" ht="18.75" customHeight="1">
      <c r="A11" s="49" t="s">
        <v>50</v>
      </c>
      <c r="B11" s="534"/>
      <c r="C11" s="613"/>
      <c r="D11" s="690">
        <v>16</v>
      </c>
      <c r="E11" s="44" t="s">
        <v>32</v>
      </c>
      <c r="F11" s="178"/>
      <c r="G11" s="231">
        <f>IF($F11="","",VLOOKUP($F11,'選手一覧'!$A$1:$L$100,2,FALSE))</f>
      </c>
      <c r="H11" s="232">
        <f>IF($F11="","",VLOOKUP($F11,'選手一覧'!$A$1:$L$100,3,FALSE))</f>
      </c>
      <c r="I11" s="681">
        <f>IF($F11="","",VLOOKUP($F11,'選手一覧'!$A$1:$L$100,7,FALSE))</f>
      </c>
      <c r="J11" s="682">
        <f>IF($F11="","",VLOOKUP($F11,'選手一覧'!$A$1:$L$100,3,FALSE))</f>
      </c>
      <c r="K11" s="683">
        <f>IF($F11="","",VLOOKUP($F11,'選手一覧'!$A$1:$L$100,3,FALSE))</f>
      </c>
      <c r="L11" s="187">
        <f>IF(F11="","",VLOOKUP((DATEDIF(I11,DATE('高校交流戦①'!$N$2,4,1),"Y")),'年齢対応表'!$A$1:$B$3,2,FALSE))</f>
      </c>
      <c r="M11" s="665"/>
      <c r="N11" s="674"/>
      <c r="O11" s="674"/>
      <c r="P11" s="674"/>
      <c r="Q11" s="674"/>
      <c r="R11" s="675"/>
      <c r="S11" s="37"/>
      <c r="T11" s="37"/>
      <c r="U11" s="28"/>
      <c r="V11" s="28"/>
      <c r="W11" s="28"/>
      <c r="X11" s="28"/>
      <c r="Y11" s="28"/>
      <c r="Z11" s="28"/>
      <c r="AA11" s="28"/>
      <c r="AB11" s="28"/>
      <c r="AC11" s="28"/>
      <c r="AD11" s="28"/>
      <c r="AE11" s="28"/>
      <c r="AF11" s="28"/>
      <c r="AG11" s="28"/>
      <c r="AH11" s="28"/>
      <c r="AI11" s="28"/>
      <c r="AJ11" s="28"/>
      <c r="AK11" s="28"/>
    </row>
    <row r="12" spans="1:37" ht="18.75" customHeight="1">
      <c r="A12" s="49" t="s">
        <v>51</v>
      </c>
      <c r="B12" s="534"/>
      <c r="C12" s="648"/>
      <c r="D12" s="690"/>
      <c r="E12" s="45" t="s">
        <v>34</v>
      </c>
      <c r="F12" s="179"/>
      <c r="G12" s="233">
        <f>IF($F12="","",VLOOKUP($F12,'選手一覧'!$A$1:$L$100,2,FALSE))</f>
      </c>
      <c r="H12" s="234">
        <f>IF($F12="","",VLOOKUP($F12,'選手一覧'!$A$1:$L$100,3,FALSE))</f>
      </c>
      <c r="I12" s="691">
        <f>IF($F12="","",VLOOKUP($F12,'選手一覧'!$A$1:$L$100,7,FALSE))</f>
      </c>
      <c r="J12" s="692">
        <f>IF($F12="","",VLOOKUP($F12,'選手一覧'!$A$1:$L$100,3,FALSE))</f>
      </c>
      <c r="K12" s="693">
        <f>IF($F12="","",VLOOKUP($F12,'選手一覧'!$A$1:$L$100,3,FALSE))</f>
      </c>
      <c r="L12" s="188">
        <f>IF(F12="","",VLOOKUP((DATEDIF(I12,DATE('高校交流戦①'!$N$2,4,1),"Y")),'年齢対応表'!$A$1:$B$3,2,FALSE))</f>
      </c>
      <c r="M12" s="665"/>
      <c r="N12" s="674"/>
      <c r="O12" s="674"/>
      <c r="P12" s="674"/>
      <c r="Q12" s="674"/>
      <c r="R12" s="675"/>
      <c r="S12" s="37"/>
      <c r="T12" s="37"/>
      <c r="U12" s="28"/>
      <c r="V12" s="28"/>
      <c r="W12" s="28"/>
      <c r="X12" s="28"/>
      <c r="Y12" s="28"/>
      <c r="Z12" s="28"/>
      <c r="AA12" s="28"/>
      <c r="AB12" s="28"/>
      <c r="AC12" s="28"/>
      <c r="AD12" s="28"/>
      <c r="AE12" s="28"/>
      <c r="AF12" s="28"/>
      <c r="AG12" s="28"/>
      <c r="AH12" s="28"/>
      <c r="AI12" s="28"/>
      <c r="AJ12" s="28"/>
      <c r="AK12" s="28"/>
    </row>
    <row r="13" spans="1:37" ht="18.75" customHeight="1">
      <c r="A13" s="49" t="s">
        <v>52</v>
      </c>
      <c r="B13" s="534"/>
      <c r="C13" s="624"/>
      <c r="D13" s="626">
        <v>17</v>
      </c>
      <c r="E13" s="18" t="s">
        <v>32</v>
      </c>
      <c r="F13" s="172"/>
      <c r="G13" s="214">
        <f>IF($F13="","",VLOOKUP($F13,'選手一覧'!$A$1:$L$100,2,FALSE))</f>
      </c>
      <c r="H13" s="235">
        <f>IF($F13="","",VLOOKUP($F13,'選手一覧'!$A$1:$L$100,3,FALSE))</f>
      </c>
      <c r="I13" s="634">
        <f>IF($F13="","",VLOOKUP($F13,'選手一覧'!$A$1:$L$100,7,FALSE))</f>
      </c>
      <c r="J13" s="635">
        <f>IF($F13="","",VLOOKUP($F13,'選手一覧'!$A$1:$L$100,3,FALSE))</f>
      </c>
      <c r="K13" s="636">
        <f>IF($F13="","",VLOOKUP($F13,'選手一覧'!$A$1:$L$100,3,FALSE))</f>
      </c>
      <c r="L13" s="181">
        <f>IF(F13="","",VLOOKUP((DATEDIF(I13,DATE('高校交流戦①'!$N$2,4,1),"Y")),'年齢対応表'!$A$1:$B$3,2,FALSE))</f>
      </c>
      <c r="M13" s="665"/>
      <c r="N13" s="674"/>
      <c r="O13" s="674"/>
      <c r="P13" s="674"/>
      <c r="Q13" s="674"/>
      <c r="R13" s="675"/>
      <c r="S13" s="37"/>
      <c r="T13" s="37"/>
      <c r="U13" s="28"/>
      <c r="V13" s="28"/>
      <c r="W13" s="28"/>
      <c r="X13" s="28"/>
      <c r="Y13" s="28"/>
      <c r="Z13" s="28"/>
      <c r="AA13" s="28"/>
      <c r="AB13" s="28"/>
      <c r="AC13" s="28"/>
      <c r="AD13" s="28"/>
      <c r="AE13" s="28"/>
      <c r="AF13" s="28"/>
      <c r="AG13" s="28"/>
      <c r="AH13" s="28"/>
      <c r="AI13" s="28"/>
      <c r="AJ13" s="28"/>
      <c r="AK13" s="28"/>
    </row>
    <row r="14" spans="1:37" ht="18.75" customHeight="1">
      <c r="A14" s="49"/>
      <c r="B14" s="534"/>
      <c r="C14" s="625"/>
      <c r="D14" s="626"/>
      <c r="E14" s="25" t="s">
        <v>34</v>
      </c>
      <c r="F14" s="177"/>
      <c r="G14" s="229">
        <f>IF($F14="","",VLOOKUP($F14,'選手一覧'!$A$1:$L$100,2,FALSE))</f>
      </c>
      <c r="H14" s="230">
        <f>IF($F14="","",VLOOKUP($F14,'選手一覧'!$A$1:$L$100,3,FALSE))</f>
      </c>
      <c r="I14" s="687">
        <f>IF($F14="","",VLOOKUP($F14,'選手一覧'!$A$1:$L$100,7,FALSE))</f>
      </c>
      <c r="J14" s="688">
        <f>IF($F14="","",VLOOKUP($F14,'選手一覧'!$A$1:$L$100,3,FALSE))</f>
      </c>
      <c r="K14" s="689">
        <f>IF($F14="","",VLOOKUP($F14,'選手一覧'!$A$1:$L$100,3,FALSE))</f>
      </c>
      <c r="L14" s="186">
        <f>IF(F14="","",VLOOKUP((DATEDIF(I14,DATE('高校交流戦①'!$N$2,4,1),"Y")),'年齢対応表'!$A$1:$B$3,2,FALSE))</f>
      </c>
      <c r="M14" s="665"/>
      <c r="N14" s="674"/>
      <c r="O14" s="674"/>
      <c r="P14" s="674"/>
      <c r="Q14" s="674"/>
      <c r="R14" s="675"/>
      <c r="S14" s="37"/>
      <c r="T14" s="37"/>
      <c r="U14" s="28"/>
      <c r="V14" s="28"/>
      <c r="W14" s="28"/>
      <c r="X14" s="28"/>
      <c r="Y14" s="28"/>
      <c r="Z14" s="28"/>
      <c r="AA14" s="28"/>
      <c r="AB14" s="28"/>
      <c r="AC14" s="28"/>
      <c r="AD14" s="28"/>
      <c r="AE14" s="28"/>
      <c r="AF14" s="28"/>
      <c r="AG14" s="28"/>
      <c r="AH14" s="28"/>
      <c r="AI14" s="28"/>
      <c r="AJ14" s="28"/>
      <c r="AK14" s="28"/>
    </row>
    <row r="15" spans="1:37" ht="18.75" customHeight="1">
      <c r="A15" s="49"/>
      <c r="B15" s="534"/>
      <c r="C15" s="613"/>
      <c r="D15" s="690">
        <v>18</v>
      </c>
      <c r="E15" s="44" t="s">
        <v>32</v>
      </c>
      <c r="F15" s="178"/>
      <c r="G15" s="231">
        <f>IF($F15="","",VLOOKUP($F15,'選手一覧'!$A$1:$L$100,2,FALSE))</f>
      </c>
      <c r="H15" s="232">
        <f>IF($F15="","",VLOOKUP($F15,'選手一覧'!$A$1:$L$100,3,FALSE))</f>
      </c>
      <c r="I15" s="681">
        <f>IF($F15="","",VLOOKUP($F15,'選手一覧'!$A$1:$L$100,7,FALSE))</f>
      </c>
      <c r="J15" s="682">
        <f>IF($F15="","",VLOOKUP($F15,'選手一覧'!$A$1:$L$100,3,FALSE))</f>
      </c>
      <c r="K15" s="683">
        <f>IF($F15="","",VLOOKUP($F15,'選手一覧'!$A$1:$L$100,3,FALSE))</f>
      </c>
      <c r="L15" s="187">
        <f>IF(F15="","",VLOOKUP((DATEDIF(I15,DATE('高校交流戦①'!$N$2,4,1),"Y")),'年齢対応表'!$A$1:$B$3,2,FALSE))</f>
      </c>
      <c r="M15" s="665"/>
      <c r="N15" s="674"/>
      <c r="O15" s="674"/>
      <c r="P15" s="674"/>
      <c r="Q15" s="674"/>
      <c r="R15" s="675"/>
      <c r="S15" s="37"/>
      <c r="T15" s="37"/>
      <c r="U15" s="28"/>
      <c r="V15" s="28"/>
      <c r="W15" s="28"/>
      <c r="X15" s="28"/>
      <c r="Y15" s="28"/>
      <c r="Z15" s="28"/>
      <c r="AA15" s="28"/>
      <c r="AB15" s="28"/>
      <c r="AC15" s="28"/>
      <c r="AD15" s="28"/>
      <c r="AE15" s="28"/>
      <c r="AF15" s="28"/>
      <c r="AG15" s="28"/>
      <c r="AH15" s="28"/>
      <c r="AI15" s="28"/>
      <c r="AJ15" s="28"/>
      <c r="AK15" s="28"/>
    </row>
    <row r="16" spans="1:37" ht="18.75" customHeight="1">
      <c r="A16" s="49"/>
      <c r="B16" s="534"/>
      <c r="C16" s="648"/>
      <c r="D16" s="690"/>
      <c r="E16" s="45" t="s">
        <v>34</v>
      </c>
      <c r="F16" s="179"/>
      <c r="G16" s="233">
        <f>IF($F16="","",VLOOKUP($F16,'選手一覧'!$A$1:$L$100,2,FALSE))</f>
      </c>
      <c r="H16" s="234">
        <f>IF($F16="","",VLOOKUP($F16,'選手一覧'!$A$1:$L$100,3,FALSE))</f>
      </c>
      <c r="I16" s="691">
        <f>IF($F16="","",VLOOKUP($F16,'選手一覧'!$A$1:$L$100,7,FALSE))</f>
      </c>
      <c r="J16" s="692">
        <f>IF($F16="","",VLOOKUP($F16,'選手一覧'!$A$1:$L$100,3,FALSE))</f>
      </c>
      <c r="K16" s="693">
        <f>IF($F16="","",VLOOKUP($F16,'選手一覧'!$A$1:$L$100,3,FALSE))</f>
      </c>
      <c r="L16" s="188">
        <f>IF(F16="","",VLOOKUP((DATEDIF(I16,DATE('高校交流戦①'!$N$2,4,1),"Y")),'年齢対応表'!$A$1:$B$3,2,FALSE))</f>
      </c>
      <c r="M16" s="665"/>
      <c r="N16" s="674"/>
      <c r="O16" s="674"/>
      <c r="P16" s="674"/>
      <c r="Q16" s="674"/>
      <c r="R16" s="675"/>
      <c r="S16" s="37"/>
      <c r="T16" s="37"/>
      <c r="U16" s="28"/>
      <c r="V16" s="28"/>
      <c r="W16" s="28"/>
      <c r="X16" s="28"/>
      <c r="Y16" s="28"/>
      <c r="Z16" s="28"/>
      <c r="AA16" s="28"/>
      <c r="AB16" s="28"/>
      <c r="AC16" s="28"/>
      <c r="AD16" s="28"/>
      <c r="AE16" s="28"/>
      <c r="AF16" s="28"/>
      <c r="AG16" s="28"/>
      <c r="AH16" s="28"/>
      <c r="AI16" s="28"/>
      <c r="AJ16" s="28"/>
      <c r="AK16" s="28"/>
    </row>
    <row r="17" spans="1:37" ht="18.75" customHeight="1">
      <c r="A17" s="49"/>
      <c r="B17" s="534"/>
      <c r="C17" s="624"/>
      <c r="D17" s="626">
        <v>19</v>
      </c>
      <c r="E17" s="18" t="s">
        <v>32</v>
      </c>
      <c r="F17" s="172"/>
      <c r="G17" s="214">
        <f>IF($F17="","",VLOOKUP($F17,'選手一覧'!$A$1:$L$100,2,FALSE))</f>
      </c>
      <c r="H17" s="235">
        <f>IF($F17="","",VLOOKUP($F17,'選手一覧'!$A$1:$L$100,3,FALSE))</f>
      </c>
      <c r="I17" s="634">
        <f>IF($F17="","",VLOOKUP($F17,'選手一覧'!$A$1:$L$100,7,FALSE))</f>
      </c>
      <c r="J17" s="635">
        <f>IF($F17="","",VLOOKUP($F17,'選手一覧'!$A$1:$L$100,3,FALSE))</f>
      </c>
      <c r="K17" s="636">
        <f>IF($F17="","",VLOOKUP($F17,'選手一覧'!$A$1:$L$100,3,FALSE))</f>
      </c>
      <c r="L17" s="181">
        <f>IF(F17="","",VLOOKUP((DATEDIF(I17,DATE('高校交流戦①'!$N$2,4,1),"Y")),'年齢対応表'!$A$1:$B$3,2,FALSE))</f>
      </c>
      <c r="M17" s="665"/>
      <c r="N17" s="674"/>
      <c r="O17" s="674"/>
      <c r="P17" s="674"/>
      <c r="Q17" s="674"/>
      <c r="R17" s="675"/>
      <c r="S17" s="37"/>
      <c r="T17" s="37"/>
      <c r="U17" s="28"/>
      <c r="V17" s="28"/>
      <c r="W17" s="28"/>
      <c r="X17" s="28"/>
      <c r="Y17" s="28"/>
      <c r="Z17" s="28"/>
      <c r="AA17" s="28"/>
      <c r="AB17" s="28"/>
      <c r="AC17" s="28"/>
      <c r="AD17" s="28"/>
      <c r="AE17" s="28"/>
      <c r="AF17" s="28"/>
      <c r="AG17" s="28"/>
      <c r="AH17" s="28"/>
      <c r="AI17" s="28"/>
      <c r="AJ17" s="28"/>
      <c r="AK17" s="28"/>
    </row>
    <row r="18" spans="1:37" ht="18.75" customHeight="1">
      <c r="A18" s="49"/>
      <c r="B18" s="534"/>
      <c r="C18" s="625"/>
      <c r="D18" s="626"/>
      <c r="E18" s="25" t="s">
        <v>34</v>
      </c>
      <c r="F18" s="177"/>
      <c r="G18" s="229">
        <f>IF($F18="","",VLOOKUP($F18,'選手一覧'!$A$1:$L$100,2,FALSE))</f>
      </c>
      <c r="H18" s="230">
        <f>IF($F18="","",VLOOKUP($F18,'選手一覧'!$A$1:$L$100,3,FALSE))</f>
      </c>
      <c r="I18" s="687">
        <f>IF($F18="","",VLOOKUP($F18,'選手一覧'!$A$1:$L$100,7,FALSE))</f>
      </c>
      <c r="J18" s="688">
        <f>IF($F18="","",VLOOKUP($F18,'選手一覧'!$A$1:$L$100,3,FALSE))</f>
      </c>
      <c r="K18" s="689">
        <f>IF($F18="","",VLOOKUP($F18,'選手一覧'!$A$1:$L$100,3,FALSE))</f>
      </c>
      <c r="L18" s="186">
        <f>IF(F18="","",VLOOKUP((DATEDIF(I18,DATE('高校交流戦①'!$N$2,4,1),"Y")),'年齢対応表'!$A$1:$B$3,2,FALSE))</f>
      </c>
      <c r="M18" s="665"/>
      <c r="N18" s="674"/>
      <c r="O18" s="674"/>
      <c r="P18" s="674"/>
      <c r="Q18" s="674"/>
      <c r="R18" s="675"/>
      <c r="S18" s="37"/>
      <c r="T18" s="37"/>
      <c r="U18" s="28"/>
      <c r="V18" s="28"/>
      <c r="W18" s="28"/>
      <c r="X18" s="28"/>
      <c r="Y18" s="28"/>
      <c r="Z18" s="28"/>
      <c r="AA18" s="28"/>
      <c r="AB18" s="28"/>
      <c r="AC18" s="28"/>
      <c r="AD18" s="28"/>
      <c r="AE18" s="28"/>
      <c r="AF18" s="28"/>
      <c r="AG18" s="28"/>
      <c r="AH18" s="28"/>
      <c r="AI18" s="28"/>
      <c r="AJ18" s="28"/>
      <c r="AK18" s="28"/>
    </row>
    <row r="19" spans="1:37" ht="18.75" customHeight="1">
      <c r="A19" s="49"/>
      <c r="B19" s="534"/>
      <c r="C19" s="613"/>
      <c r="D19" s="690">
        <v>20</v>
      </c>
      <c r="E19" s="44" t="s">
        <v>32</v>
      </c>
      <c r="F19" s="178"/>
      <c r="G19" s="231">
        <f>IF($F19="","",VLOOKUP($F19,'選手一覧'!$A$1:$L$100,2,FALSE))</f>
      </c>
      <c r="H19" s="232">
        <f>IF($F19="","",VLOOKUP($F19,'選手一覧'!$A$1:$L$100,3,FALSE))</f>
      </c>
      <c r="I19" s="681">
        <f>IF($F19="","",VLOOKUP($F19,'選手一覧'!$A$1:$L$100,7,FALSE))</f>
      </c>
      <c r="J19" s="682">
        <f>IF($F19="","",VLOOKUP($F19,'選手一覧'!$A$1:$L$100,3,FALSE))</f>
      </c>
      <c r="K19" s="683">
        <f>IF($F19="","",VLOOKUP($F19,'選手一覧'!$A$1:$L$100,3,FALSE))</f>
      </c>
      <c r="L19" s="187">
        <f>IF(F19="","",VLOOKUP((DATEDIF(I19,DATE('高校交流戦①'!$N$2,4,1),"Y")),'年齢対応表'!$A$1:$B$3,2,FALSE))</f>
      </c>
      <c r="M19" s="665"/>
      <c r="N19" s="674"/>
      <c r="O19" s="674"/>
      <c r="P19" s="674"/>
      <c r="Q19" s="674"/>
      <c r="R19" s="675"/>
      <c r="S19" s="37"/>
      <c r="T19" s="37"/>
      <c r="U19" s="28"/>
      <c r="V19" s="28"/>
      <c r="W19" s="28"/>
      <c r="X19" s="28"/>
      <c r="Y19" s="28"/>
      <c r="Z19" s="28"/>
      <c r="AA19" s="28"/>
      <c r="AB19" s="28"/>
      <c r="AC19" s="28"/>
      <c r="AD19" s="28"/>
      <c r="AE19" s="28"/>
      <c r="AF19" s="28"/>
      <c r="AG19" s="28"/>
      <c r="AH19" s="28"/>
      <c r="AI19" s="28"/>
      <c r="AJ19" s="28"/>
      <c r="AK19" s="28"/>
    </row>
    <row r="20" spans="1:37" ht="18.75" customHeight="1">
      <c r="A20" s="49"/>
      <c r="B20" s="534"/>
      <c r="C20" s="648"/>
      <c r="D20" s="690"/>
      <c r="E20" s="45" t="s">
        <v>34</v>
      </c>
      <c r="F20" s="179"/>
      <c r="G20" s="233">
        <f>IF($F20="","",VLOOKUP($F20,'選手一覧'!$A$1:$L$100,2,FALSE))</f>
      </c>
      <c r="H20" s="234">
        <f>IF($F20="","",VLOOKUP($F20,'選手一覧'!$A$1:$L$100,3,FALSE))</f>
      </c>
      <c r="I20" s="691">
        <f>IF($F20="","",VLOOKUP($F20,'選手一覧'!$A$1:$L$100,7,FALSE))</f>
      </c>
      <c r="J20" s="692">
        <f>IF($F20="","",VLOOKUP($F20,'選手一覧'!$A$1:$L$100,3,FALSE))</f>
      </c>
      <c r="K20" s="693">
        <f>IF($F20="","",VLOOKUP($F20,'選手一覧'!$A$1:$L$100,3,FALSE))</f>
      </c>
      <c r="L20" s="188">
        <f>IF(F20="","",VLOOKUP((DATEDIF(I20,DATE('高校交流戦①'!$N$2,4,1),"Y")),'年齢対応表'!$A$1:$B$3,2,FALSE))</f>
      </c>
      <c r="M20" s="665"/>
      <c r="N20" s="674"/>
      <c r="O20" s="674"/>
      <c r="P20" s="674"/>
      <c r="Q20" s="674"/>
      <c r="R20" s="675"/>
      <c r="S20" s="37"/>
      <c r="T20" s="37"/>
      <c r="U20" s="28"/>
      <c r="V20" s="28"/>
      <c r="W20" s="28"/>
      <c r="X20" s="28"/>
      <c r="Y20" s="28"/>
      <c r="Z20" s="28"/>
      <c r="AA20" s="28"/>
      <c r="AB20" s="28"/>
      <c r="AC20" s="28"/>
      <c r="AD20" s="28"/>
      <c r="AE20" s="28"/>
      <c r="AF20" s="28"/>
      <c r="AG20" s="28"/>
      <c r="AH20" s="28"/>
      <c r="AI20" s="28"/>
      <c r="AJ20" s="28"/>
      <c r="AK20" s="28"/>
    </row>
    <row r="21" spans="1:37" ht="18.75" customHeight="1">
      <c r="A21" s="49"/>
      <c r="B21" s="534"/>
      <c r="C21" s="624"/>
      <c r="D21" s="626">
        <v>21</v>
      </c>
      <c r="E21" s="18" t="s">
        <v>32</v>
      </c>
      <c r="F21" s="172"/>
      <c r="G21" s="214">
        <f>IF($F21="","",VLOOKUP($F21,'選手一覧'!$A$1:$L$100,2,FALSE))</f>
      </c>
      <c r="H21" s="235">
        <f>IF($F21="","",VLOOKUP($F21,'選手一覧'!$A$1:$L$100,3,FALSE))</f>
      </c>
      <c r="I21" s="634">
        <f>IF($F21="","",VLOOKUP($F21,'選手一覧'!$A$1:$L$100,7,FALSE))</f>
      </c>
      <c r="J21" s="635">
        <f>IF($F21="","",VLOOKUP($F21,'選手一覧'!$A$1:$L$100,3,FALSE))</f>
      </c>
      <c r="K21" s="636">
        <f>IF($F21="","",VLOOKUP($F21,'選手一覧'!$A$1:$L$100,3,FALSE))</f>
      </c>
      <c r="L21" s="181">
        <f>IF(F21="","",VLOOKUP((DATEDIF(I21,DATE('高校交流戦①'!$N$2,4,1),"Y")),'年齢対応表'!$A$1:$B$3,2,FALSE))</f>
      </c>
      <c r="M21" s="665"/>
      <c r="N21" s="674"/>
      <c r="O21" s="674"/>
      <c r="P21" s="674"/>
      <c r="Q21" s="674"/>
      <c r="R21" s="675"/>
      <c r="S21" s="37"/>
      <c r="T21" s="37"/>
      <c r="U21" s="28"/>
      <c r="V21" s="28"/>
      <c r="W21" s="28"/>
      <c r="X21" s="28"/>
      <c r="Y21" s="28"/>
      <c r="Z21" s="28"/>
      <c r="AA21" s="28"/>
      <c r="AB21" s="28"/>
      <c r="AC21" s="28"/>
      <c r="AD21" s="28"/>
      <c r="AE21" s="28"/>
      <c r="AF21" s="28"/>
      <c r="AG21" s="28"/>
      <c r="AH21" s="28"/>
      <c r="AI21" s="28"/>
      <c r="AJ21" s="28"/>
      <c r="AK21" s="28"/>
    </row>
    <row r="22" spans="1:37" ht="18.75" customHeight="1">
      <c r="A22" s="49"/>
      <c r="B22" s="534"/>
      <c r="C22" s="625"/>
      <c r="D22" s="626"/>
      <c r="E22" s="25" t="s">
        <v>34</v>
      </c>
      <c r="F22" s="177"/>
      <c r="G22" s="229">
        <f>IF($F22="","",VLOOKUP($F22,'選手一覧'!$A$1:$L$100,2,FALSE))</f>
      </c>
      <c r="H22" s="230">
        <f>IF($F22="","",VLOOKUP($F22,'選手一覧'!$A$1:$L$100,3,FALSE))</f>
      </c>
      <c r="I22" s="687">
        <f>IF($F22="","",VLOOKUP($F22,'選手一覧'!$A$1:$L$100,7,FALSE))</f>
      </c>
      <c r="J22" s="688">
        <f>IF($F22="","",VLOOKUP($F22,'選手一覧'!$A$1:$L$100,3,FALSE))</f>
      </c>
      <c r="K22" s="689">
        <f>IF($F22="","",VLOOKUP($F22,'選手一覧'!$A$1:$L$100,3,FALSE))</f>
      </c>
      <c r="L22" s="186">
        <f>IF(F22="","",VLOOKUP((DATEDIF(I22,DATE('高校交流戦①'!$N$2,4,1),"Y")),'年齢対応表'!$A$1:$B$3,2,FALSE))</f>
      </c>
      <c r="M22" s="665"/>
      <c r="N22" s="674"/>
      <c r="O22" s="674"/>
      <c r="P22" s="674"/>
      <c r="Q22" s="674"/>
      <c r="R22" s="675"/>
      <c r="S22" s="37"/>
      <c r="T22" s="37"/>
      <c r="U22" s="28"/>
      <c r="V22" s="28"/>
      <c r="W22" s="28"/>
      <c r="X22" s="28"/>
      <c r="Y22" s="28"/>
      <c r="Z22" s="28"/>
      <c r="AA22" s="28"/>
      <c r="AB22" s="28"/>
      <c r="AC22" s="28"/>
      <c r="AD22" s="28"/>
      <c r="AE22" s="28"/>
      <c r="AF22" s="28"/>
      <c r="AG22" s="28"/>
      <c r="AH22" s="28"/>
      <c r="AI22" s="28"/>
      <c r="AJ22" s="28"/>
      <c r="AK22" s="28"/>
    </row>
    <row r="23" spans="1:37" ht="18.75" customHeight="1">
      <c r="A23" s="49"/>
      <c r="B23" s="534"/>
      <c r="C23" s="613"/>
      <c r="D23" s="690">
        <v>22</v>
      </c>
      <c r="E23" s="44" t="s">
        <v>32</v>
      </c>
      <c r="F23" s="178"/>
      <c r="G23" s="231">
        <f>IF($F23="","",VLOOKUP($F23,'選手一覧'!$A$1:$L$100,2,FALSE))</f>
      </c>
      <c r="H23" s="232">
        <f>IF($F23="","",VLOOKUP($F23,'選手一覧'!$A$1:$L$100,3,FALSE))</f>
      </c>
      <c r="I23" s="681">
        <f>IF($F23="","",VLOOKUP($F23,'選手一覧'!$A$1:$L$100,7,FALSE))</f>
      </c>
      <c r="J23" s="682">
        <f>IF($F23="","",VLOOKUP($F23,'選手一覧'!$A$1:$L$100,3,FALSE))</f>
      </c>
      <c r="K23" s="683">
        <f>IF($F23="","",VLOOKUP($F23,'選手一覧'!$A$1:$L$100,3,FALSE))</f>
      </c>
      <c r="L23" s="187">
        <f>IF(F23="","",VLOOKUP((DATEDIF(I23,DATE('高校交流戦①'!$N$2,4,1),"Y")),'年齢対応表'!$A$1:$B$3,2,FALSE))</f>
      </c>
      <c r="M23" s="665"/>
      <c r="N23" s="674"/>
      <c r="O23" s="674"/>
      <c r="P23" s="674"/>
      <c r="Q23" s="674"/>
      <c r="R23" s="675"/>
      <c r="S23" s="37"/>
      <c r="T23" s="37"/>
      <c r="U23" s="28"/>
      <c r="V23" s="28"/>
      <c r="W23" s="28"/>
      <c r="X23" s="28"/>
      <c r="Y23" s="28"/>
      <c r="Z23" s="28"/>
      <c r="AA23" s="28"/>
      <c r="AB23" s="28"/>
      <c r="AC23" s="28"/>
      <c r="AD23" s="28"/>
      <c r="AE23" s="28"/>
      <c r="AF23" s="28"/>
      <c r="AG23" s="28"/>
      <c r="AH23" s="28"/>
      <c r="AI23" s="28"/>
      <c r="AJ23" s="28"/>
      <c r="AK23" s="28"/>
    </row>
    <row r="24" spans="1:37" ht="18.75" customHeight="1">
      <c r="A24" s="49"/>
      <c r="B24" s="534"/>
      <c r="C24" s="648"/>
      <c r="D24" s="690"/>
      <c r="E24" s="45" t="s">
        <v>34</v>
      </c>
      <c r="F24" s="179"/>
      <c r="G24" s="233">
        <f>IF($F24="","",VLOOKUP($F24,'選手一覧'!$A$1:$L$100,2,FALSE))</f>
      </c>
      <c r="H24" s="234">
        <f>IF($F24="","",VLOOKUP($F24,'選手一覧'!$A$1:$L$100,3,FALSE))</f>
      </c>
      <c r="I24" s="691">
        <f>IF($F24="","",VLOOKUP($F24,'選手一覧'!$A$1:$L$100,7,FALSE))</f>
      </c>
      <c r="J24" s="692">
        <f>IF($F24="","",VLOOKUP($F24,'選手一覧'!$A$1:$L$100,3,FALSE))</f>
      </c>
      <c r="K24" s="693">
        <f>IF($F24="","",VLOOKUP($F24,'選手一覧'!$A$1:$L$100,3,FALSE))</f>
      </c>
      <c r="L24" s="188">
        <f>IF(F24="","",VLOOKUP((DATEDIF(I24,DATE('高校交流戦①'!$N$2,4,1),"Y")),'年齢対応表'!$A$1:$B$3,2,FALSE))</f>
      </c>
      <c r="M24" s="665"/>
      <c r="N24" s="674"/>
      <c r="O24" s="674"/>
      <c r="P24" s="674"/>
      <c r="Q24" s="674"/>
      <c r="R24" s="675"/>
      <c r="S24" s="37"/>
      <c r="T24" s="37"/>
      <c r="U24" s="28"/>
      <c r="V24" s="28"/>
      <c r="W24" s="28"/>
      <c r="X24" s="28"/>
      <c r="Y24" s="28"/>
      <c r="Z24" s="28"/>
      <c r="AA24" s="28"/>
      <c r="AB24" s="28"/>
      <c r="AC24" s="28"/>
      <c r="AD24" s="28"/>
      <c r="AE24" s="28"/>
      <c r="AF24" s="28"/>
      <c r="AG24" s="28"/>
      <c r="AH24" s="28"/>
      <c r="AI24" s="28"/>
      <c r="AJ24" s="28"/>
      <c r="AK24" s="28"/>
    </row>
    <row r="25" spans="1:37" ht="18.75" customHeight="1">
      <c r="A25" s="49"/>
      <c r="B25" s="534"/>
      <c r="C25" s="624"/>
      <c r="D25" s="626">
        <v>23</v>
      </c>
      <c r="E25" s="18" t="s">
        <v>32</v>
      </c>
      <c r="F25" s="172"/>
      <c r="G25" s="214">
        <f>IF($F25="","",VLOOKUP($F25,'選手一覧'!$A$1:$L$100,2,FALSE))</f>
      </c>
      <c r="H25" s="235">
        <f>IF($F25="","",VLOOKUP($F25,'選手一覧'!$A$1:$L$100,3,FALSE))</f>
      </c>
      <c r="I25" s="634">
        <f>IF($F25="","",VLOOKUP($F25,'選手一覧'!$A$1:$L$100,7,FALSE))</f>
      </c>
      <c r="J25" s="635">
        <f>IF($F25="","",VLOOKUP($F25,'選手一覧'!$A$1:$L$100,3,FALSE))</f>
      </c>
      <c r="K25" s="636">
        <f>IF($F25="","",VLOOKUP($F25,'選手一覧'!$A$1:$L$100,3,FALSE))</f>
      </c>
      <c r="L25" s="181">
        <f>IF(F25="","",VLOOKUP((DATEDIF(I25,DATE('高校交流戦①'!$N$2,4,1),"Y")),'年齢対応表'!$A$1:$B$3,2,FALSE))</f>
      </c>
      <c r="M25" s="665"/>
      <c r="N25" s="674"/>
      <c r="O25" s="674"/>
      <c r="P25" s="674"/>
      <c r="Q25" s="674"/>
      <c r="R25" s="675"/>
      <c r="S25" s="37"/>
      <c r="T25" s="37"/>
      <c r="U25" s="28"/>
      <c r="V25" s="28"/>
      <c r="W25" s="28"/>
      <c r="X25" s="28"/>
      <c r="Y25" s="28"/>
      <c r="Z25" s="28"/>
      <c r="AA25" s="28"/>
      <c r="AB25" s="28"/>
      <c r="AC25" s="28"/>
      <c r="AD25" s="28"/>
      <c r="AE25" s="28"/>
      <c r="AF25" s="28"/>
      <c r="AG25" s="28"/>
      <c r="AH25" s="28"/>
      <c r="AI25" s="28"/>
      <c r="AJ25" s="28"/>
      <c r="AK25" s="28"/>
    </row>
    <row r="26" spans="1:37" ht="18.75" customHeight="1">
      <c r="A26" s="49"/>
      <c r="B26" s="534"/>
      <c r="C26" s="625"/>
      <c r="D26" s="626"/>
      <c r="E26" s="25" t="s">
        <v>34</v>
      </c>
      <c r="F26" s="177"/>
      <c r="G26" s="229">
        <f>IF($F26="","",VLOOKUP($F26,'選手一覧'!$A$1:$L$100,2,FALSE))</f>
      </c>
      <c r="H26" s="230">
        <f>IF($F26="","",VLOOKUP($F26,'選手一覧'!$A$1:$L$100,3,FALSE))</f>
      </c>
      <c r="I26" s="687">
        <f>IF($F26="","",VLOOKUP($F26,'選手一覧'!$A$1:$L$100,7,FALSE))</f>
      </c>
      <c r="J26" s="688">
        <f>IF($F26="","",VLOOKUP($F26,'選手一覧'!$A$1:$L$100,3,FALSE))</f>
      </c>
      <c r="K26" s="689">
        <f>IF($F26="","",VLOOKUP($F26,'選手一覧'!$A$1:$L$100,3,FALSE))</f>
      </c>
      <c r="L26" s="186">
        <f>IF(F26="","",VLOOKUP((DATEDIF(I26,DATE('高校交流戦①'!$N$2,4,1),"Y")),'年齢対応表'!$A$1:$B$3,2,FALSE))</f>
      </c>
      <c r="M26" s="665"/>
      <c r="N26" s="674"/>
      <c r="O26" s="674"/>
      <c r="P26" s="674"/>
      <c r="Q26" s="674"/>
      <c r="R26" s="675"/>
      <c r="S26" s="37"/>
      <c r="T26" s="37"/>
      <c r="U26" s="28"/>
      <c r="V26" s="28"/>
      <c r="W26" s="28"/>
      <c r="X26" s="28"/>
      <c r="Y26" s="28"/>
      <c r="Z26" s="28"/>
      <c r="AA26" s="28"/>
      <c r="AB26" s="28"/>
      <c r="AC26" s="28"/>
      <c r="AD26" s="28"/>
      <c r="AE26" s="28"/>
      <c r="AF26" s="28"/>
      <c r="AG26" s="28"/>
      <c r="AH26" s="28"/>
      <c r="AI26" s="28"/>
      <c r="AJ26" s="28"/>
      <c r="AK26" s="28"/>
    </row>
    <row r="27" spans="1:37" ht="18.75" customHeight="1">
      <c r="A27" s="49"/>
      <c r="B27" s="534"/>
      <c r="C27" s="613"/>
      <c r="D27" s="690">
        <v>24</v>
      </c>
      <c r="E27" s="44" t="s">
        <v>32</v>
      </c>
      <c r="F27" s="178"/>
      <c r="G27" s="231">
        <f>IF($F27="","",VLOOKUP($F27,'選手一覧'!$A$1:$L$100,2,FALSE))</f>
      </c>
      <c r="H27" s="232">
        <f>IF($F27="","",VLOOKUP($F27,'選手一覧'!$A$1:$L$100,3,FALSE))</f>
      </c>
      <c r="I27" s="681">
        <f>IF($F27="","",VLOOKUP($F27,'選手一覧'!$A$1:$L$100,7,FALSE))</f>
      </c>
      <c r="J27" s="682">
        <f>IF($F27="","",VLOOKUP($F27,'選手一覧'!$A$1:$L$100,3,FALSE))</f>
      </c>
      <c r="K27" s="683">
        <f>IF($F27="","",VLOOKUP($F27,'選手一覧'!$A$1:$L$100,3,FALSE))</f>
      </c>
      <c r="L27" s="187">
        <f>IF(F27="","",VLOOKUP((DATEDIF(I27,DATE('高校交流戦①'!$N$2,4,1),"Y")),'年齢対応表'!$A$1:$B$3,2,FALSE))</f>
      </c>
      <c r="M27" s="665"/>
      <c r="N27" s="674"/>
      <c r="O27" s="674"/>
      <c r="P27" s="674"/>
      <c r="Q27" s="674"/>
      <c r="R27" s="675"/>
      <c r="S27" s="37"/>
      <c r="T27" s="37"/>
      <c r="U27" s="28"/>
      <c r="V27" s="28"/>
      <c r="W27" s="28"/>
      <c r="X27" s="28"/>
      <c r="Y27" s="28"/>
      <c r="Z27" s="28"/>
      <c r="AA27" s="28"/>
      <c r="AB27" s="28"/>
      <c r="AC27" s="28"/>
      <c r="AD27" s="28"/>
      <c r="AE27" s="28"/>
      <c r="AF27" s="28"/>
      <c r="AG27" s="28"/>
      <c r="AH27" s="28"/>
      <c r="AI27" s="28"/>
      <c r="AJ27" s="28"/>
      <c r="AK27" s="28"/>
    </row>
    <row r="28" spans="1:37" ht="18.75" customHeight="1">
      <c r="A28" s="49"/>
      <c r="B28" s="534"/>
      <c r="C28" s="648"/>
      <c r="D28" s="690"/>
      <c r="E28" s="45" t="s">
        <v>34</v>
      </c>
      <c r="F28" s="179"/>
      <c r="G28" s="233">
        <f>IF($F28="","",VLOOKUP($F28,'選手一覧'!$A$1:$L$100,2,FALSE))</f>
      </c>
      <c r="H28" s="234">
        <f>IF($F28="","",VLOOKUP($F28,'選手一覧'!$A$1:$L$100,3,FALSE))</f>
      </c>
      <c r="I28" s="691">
        <f>IF($F28="","",VLOOKUP($F28,'選手一覧'!$A$1:$L$100,7,FALSE))</f>
      </c>
      <c r="J28" s="692">
        <f>IF($F28="","",VLOOKUP($F28,'選手一覧'!$A$1:$L$100,3,FALSE))</f>
      </c>
      <c r="K28" s="693">
        <f>IF($F28="","",VLOOKUP($F28,'選手一覧'!$A$1:$L$100,3,FALSE))</f>
      </c>
      <c r="L28" s="188">
        <f>IF(F28="","",VLOOKUP((DATEDIF(I28,DATE('高校交流戦①'!$N$2,4,1),"Y")),'年齢対応表'!$A$1:$B$3,2,FALSE))</f>
      </c>
      <c r="M28" s="665"/>
      <c r="N28" s="674"/>
      <c r="O28" s="674"/>
      <c r="P28" s="674"/>
      <c r="Q28" s="674"/>
      <c r="R28" s="675"/>
      <c r="S28" s="37"/>
      <c r="T28" s="37"/>
      <c r="U28" s="28"/>
      <c r="V28" s="28"/>
      <c r="W28" s="28"/>
      <c r="X28" s="28"/>
      <c r="Y28" s="28"/>
      <c r="Z28" s="28"/>
      <c r="AA28" s="28"/>
      <c r="AB28" s="28"/>
      <c r="AC28" s="28"/>
      <c r="AD28" s="28"/>
      <c r="AE28" s="28"/>
      <c r="AF28" s="28"/>
      <c r="AG28" s="28"/>
      <c r="AH28" s="28"/>
      <c r="AI28" s="28"/>
      <c r="AJ28" s="28"/>
      <c r="AK28" s="28"/>
    </row>
    <row r="29" spans="1:37" ht="18.75" customHeight="1">
      <c r="A29" s="49"/>
      <c r="B29" s="534"/>
      <c r="C29" s="624"/>
      <c r="D29" s="626">
        <v>25</v>
      </c>
      <c r="E29" s="18" t="s">
        <v>32</v>
      </c>
      <c r="F29" s="172"/>
      <c r="G29" s="214">
        <f>IF($F29="","",VLOOKUP($F29,'選手一覧'!$A$1:$L$100,2,FALSE))</f>
      </c>
      <c r="H29" s="235">
        <f>IF($F29="","",VLOOKUP($F29,'選手一覧'!$A$1:$L$100,3,FALSE))</f>
      </c>
      <c r="I29" s="634">
        <f>IF($F29="","",VLOOKUP($F29,'選手一覧'!$A$1:$L$100,7,FALSE))</f>
      </c>
      <c r="J29" s="635">
        <f>IF($F29="","",VLOOKUP($F29,'選手一覧'!$A$1:$L$100,3,FALSE))</f>
      </c>
      <c r="K29" s="636">
        <f>IF($F29="","",VLOOKUP($F29,'選手一覧'!$A$1:$L$100,3,FALSE))</f>
      </c>
      <c r="L29" s="181">
        <f>IF(F29="","",VLOOKUP((DATEDIF(I29,DATE('高校交流戦①'!$N$2,4,1),"Y")),'年齢対応表'!$A$1:$B$3,2,FALSE))</f>
      </c>
      <c r="M29" s="665"/>
      <c r="N29" s="674"/>
      <c r="O29" s="674"/>
      <c r="P29" s="674"/>
      <c r="Q29" s="674"/>
      <c r="R29" s="675"/>
      <c r="S29" s="37"/>
      <c r="T29" s="37"/>
      <c r="U29" s="28"/>
      <c r="V29" s="28"/>
      <c r="W29" s="28"/>
      <c r="X29" s="28"/>
      <c r="Y29" s="28"/>
      <c r="Z29" s="28"/>
      <c r="AA29" s="28"/>
      <c r="AB29" s="28"/>
      <c r="AC29" s="28"/>
      <c r="AD29" s="28"/>
      <c r="AE29" s="28"/>
      <c r="AF29" s="28"/>
      <c r="AG29" s="28"/>
      <c r="AH29" s="28"/>
      <c r="AI29" s="28"/>
      <c r="AJ29" s="28"/>
      <c r="AK29" s="28"/>
    </row>
    <row r="30" spans="1:37" ht="18.75" customHeight="1">
      <c r="A30" s="49"/>
      <c r="B30" s="534"/>
      <c r="C30" s="625"/>
      <c r="D30" s="626"/>
      <c r="E30" s="25" t="s">
        <v>34</v>
      </c>
      <c r="F30" s="177"/>
      <c r="G30" s="229">
        <f>IF($F30="","",VLOOKUP($F30,'選手一覧'!$A$1:$L$100,2,FALSE))</f>
      </c>
      <c r="H30" s="230">
        <f>IF($F30="","",VLOOKUP($F30,'選手一覧'!$A$1:$L$100,3,FALSE))</f>
      </c>
      <c r="I30" s="687">
        <f>IF($F30="","",VLOOKUP($F30,'選手一覧'!$A$1:$L$100,7,FALSE))</f>
      </c>
      <c r="J30" s="688">
        <f>IF($F30="","",VLOOKUP($F30,'選手一覧'!$A$1:$L$100,3,FALSE))</f>
      </c>
      <c r="K30" s="689">
        <f>IF($F30="","",VLOOKUP($F30,'選手一覧'!$A$1:$L$100,3,FALSE))</f>
      </c>
      <c r="L30" s="186">
        <f>IF(F30="","",VLOOKUP((DATEDIF(I30,DATE('高校交流戦①'!$N$2,4,1),"Y")),'年齢対応表'!$A$1:$B$3,2,FALSE))</f>
      </c>
      <c r="M30" s="665"/>
      <c r="N30" s="674"/>
      <c r="O30" s="674"/>
      <c r="P30" s="674"/>
      <c r="Q30" s="674"/>
      <c r="R30" s="675"/>
      <c r="S30" s="37"/>
      <c r="T30" s="37"/>
      <c r="U30" s="28"/>
      <c r="V30" s="28"/>
      <c r="W30" s="28"/>
      <c r="X30" s="28"/>
      <c r="Y30" s="28"/>
      <c r="Z30" s="28"/>
      <c r="AA30" s="28"/>
      <c r="AB30" s="28"/>
      <c r="AC30" s="28"/>
      <c r="AD30" s="28"/>
      <c r="AE30" s="28"/>
      <c r="AF30" s="28"/>
      <c r="AG30" s="28"/>
      <c r="AH30" s="28"/>
      <c r="AI30" s="28"/>
      <c r="AJ30" s="28"/>
      <c r="AK30" s="28"/>
    </row>
    <row r="31" spans="1:37" ht="18.75" customHeight="1">
      <c r="A31" s="49"/>
      <c r="B31" s="534"/>
      <c r="C31" s="613"/>
      <c r="D31" s="690">
        <v>26</v>
      </c>
      <c r="E31" s="44" t="s">
        <v>32</v>
      </c>
      <c r="F31" s="178"/>
      <c r="G31" s="231">
        <f>IF($F31="","",VLOOKUP($F31,'選手一覧'!$A$1:$L$100,2,FALSE))</f>
      </c>
      <c r="H31" s="232">
        <f>IF($F31="","",VLOOKUP($F31,'選手一覧'!$A$1:$L$100,3,FALSE))</f>
      </c>
      <c r="I31" s="681">
        <f>IF($F31="","",VLOOKUP($F31,'選手一覧'!$A$1:$L$100,7,FALSE))</f>
      </c>
      <c r="J31" s="682">
        <f>IF($F31="","",VLOOKUP($F31,'選手一覧'!$A$1:$L$100,3,FALSE))</f>
      </c>
      <c r="K31" s="683">
        <f>IF($F31="","",VLOOKUP($F31,'選手一覧'!$A$1:$L$100,3,FALSE))</f>
      </c>
      <c r="L31" s="187">
        <f>IF(F31="","",VLOOKUP((DATEDIF(I31,DATE('高校交流戦①'!$N$2,4,1),"Y")),'年齢対応表'!$A$1:$B$3,2,FALSE))</f>
      </c>
      <c r="M31" s="665"/>
      <c r="N31" s="674"/>
      <c r="O31" s="674"/>
      <c r="P31" s="674"/>
      <c r="Q31" s="674"/>
      <c r="R31" s="675"/>
      <c r="S31" s="37"/>
      <c r="T31" s="37"/>
      <c r="U31" s="28"/>
      <c r="V31" s="28"/>
      <c r="W31" s="28"/>
      <c r="X31" s="28"/>
      <c r="Y31" s="28"/>
      <c r="Z31" s="28"/>
      <c r="AA31" s="28"/>
      <c r="AB31" s="28"/>
      <c r="AC31" s="28"/>
      <c r="AD31" s="28"/>
      <c r="AE31" s="28"/>
      <c r="AF31" s="28"/>
      <c r="AG31" s="28"/>
      <c r="AH31" s="28"/>
      <c r="AI31" s="28"/>
      <c r="AJ31" s="28"/>
      <c r="AK31" s="28"/>
    </row>
    <row r="32" spans="1:37" ht="18.75" customHeight="1">
      <c r="A32" s="49"/>
      <c r="B32" s="534"/>
      <c r="C32" s="648"/>
      <c r="D32" s="690"/>
      <c r="E32" s="45" t="s">
        <v>34</v>
      </c>
      <c r="F32" s="179"/>
      <c r="G32" s="233">
        <f>IF($F32="","",VLOOKUP($F32,'選手一覧'!$A$1:$L$100,2,FALSE))</f>
      </c>
      <c r="H32" s="234">
        <f>IF($F32="","",VLOOKUP($F32,'選手一覧'!$A$1:$L$100,3,FALSE))</f>
      </c>
      <c r="I32" s="691">
        <f>IF($F32="","",VLOOKUP($F32,'選手一覧'!$A$1:$L$100,7,FALSE))</f>
      </c>
      <c r="J32" s="692">
        <f>IF($F32="","",VLOOKUP($F32,'選手一覧'!$A$1:$L$100,3,FALSE))</f>
      </c>
      <c r="K32" s="693">
        <f>IF($F32="","",VLOOKUP($F32,'選手一覧'!$A$1:$L$100,3,FALSE))</f>
      </c>
      <c r="L32" s="188">
        <f>IF(F32="","",VLOOKUP((DATEDIF(I32,DATE('高校交流戦①'!$N$2,4,1),"Y")),'年齢対応表'!$A$1:$B$3,2,FALSE))</f>
      </c>
      <c r="M32" s="665"/>
      <c r="N32" s="674"/>
      <c r="O32" s="674"/>
      <c r="P32" s="674"/>
      <c r="Q32" s="674"/>
      <c r="R32" s="675"/>
      <c r="S32" s="37"/>
      <c r="T32" s="37"/>
      <c r="U32" s="28"/>
      <c r="V32" s="28"/>
      <c r="W32" s="28"/>
      <c r="X32" s="28"/>
      <c r="Y32" s="28"/>
      <c r="Z32" s="28"/>
      <c r="AA32" s="28"/>
      <c r="AB32" s="28"/>
      <c r="AC32" s="28"/>
      <c r="AD32" s="28"/>
      <c r="AE32" s="28"/>
      <c r="AF32" s="28"/>
      <c r="AG32" s="28"/>
      <c r="AH32" s="28"/>
      <c r="AI32" s="28"/>
      <c r="AJ32" s="28"/>
      <c r="AK32" s="28"/>
    </row>
    <row r="33" spans="1:37" ht="18.75" customHeight="1">
      <c r="A33" s="49"/>
      <c r="B33" s="534"/>
      <c r="C33" s="624"/>
      <c r="D33" s="626">
        <v>27</v>
      </c>
      <c r="E33" s="18" t="s">
        <v>32</v>
      </c>
      <c r="F33" s="172"/>
      <c r="G33" s="214">
        <f>IF($F33="","",VLOOKUP($F33,'選手一覧'!$A$1:$L$100,2,FALSE))</f>
      </c>
      <c r="H33" s="235">
        <f>IF($F33="","",VLOOKUP($F33,'選手一覧'!$A$1:$L$100,3,FALSE))</f>
      </c>
      <c r="I33" s="634">
        <f>IF($F33="","",VLOOKUP($F33,'選手一覧'!$A$1:$L$100,7,FALSE))</f>
      </c>
      <c r="J33" s="635">
        <f>IF($F33="","",VLOOKUP($F33,'選手一覧'!$A$1:$L$100,3,FALSE))</f>
      </c>
      <c r="K33" s="636">
        <f>IF($F33="","",VLOOKUP($F33,'選手一覧'!$A$1:$L$100,3,FALSE))</f>
      </c>
      <c r="L33" s="181">
        <f>IF(F33="","",VLOOKUP((DATEDIF(I33,DATE('高校交流戦①'!$N$2,4,1),"Y")),'年齢対応表'!$A$1:$B$3,2,FALSE))</f>
      </c>
      <c r="M33" s="665"/>
      <c r="N33" s="674"/>
      <c r="O33" s="674"/>
      <c r="P33" s="674"/>
      <c r="Q33" s="674"/>
      <c r="R33" s="675"/>
      <c r="S33" s="37"/>
      <c r="T33" s="37"/>
      <c r="U33" s="28"/>
      <c r="V33" s="28"/>
      <c r="W33" s="28"/>
      <c r="X33" s="28"/>
      <c r="Y33" s="28"/>
      <c r="Z33" s="28"/>
      <c r="AA33" s="28"/>
      <c r="AB33" s="28"/>
      <c r="AC33" s="28"/>
      <c r="AD33" s="28"/>
      <c r="AE33" s="28"/>
      <c r="AF33" s="28"/>
      <c r="AG33" s="28"/>
      <c r="AH33" s="28"/>
      <c r="AI33" s="28"/>
      <c r="AJ33" s="28"/>
      <c r="AK33" s="28"/>
    </row>
    <row r="34" spans="1:37" ht="18.75" customHeight="1">
      <c r="A34" s="49"/>
      <c r="B34" s="534"/>
      <c r="C34" s="625"/>
      <c r="D34" s="626"/>
      <c r="E34" s="25" t="s">
        <v>34</v>
      </c>
      <c r="F34" s="177"/>
      <c r="G34" s="229">
        <f>IF($F34="","",VLOOKUP($F34,'選手一覧'!$A$1:$L$100,2,FALSE))</f>
      </c>
      <c r="H34" s="230">
        <f>IF($F34="","",VLOOKUP($F34,'選手一覧'!$A$1:$L$100,3,FALSE))</f>
      </c>
      <c r="I34" s="687">
        <f>IF($F34="","",VLOOKUP($F34,'選手一覧'!$A$1:$L$100,7,FALSE))</f>
      </c>
      <c r="J34" s="688">
        <f>IF($F34="","",VLOOKUP($F34,'選手一覧'!$A$1:$L$100,3,FALSE))</f>
      </c>
      <c r="K34" s="689">
        <f>IF($F34="","",VLOOKUP($F34,'選手一覧'!$A$1:$L$100,3,FALSE))</f>
      </c>
      <c r="L34" s="186">
        <f>IF(F34="","",VLOOKUP((DATEDIF(I34,DATE('高校交流戦①'!$N$2,4,1),"Y")),'年齢対応表'!$A$1:$B$3,2,FALSE))</f>
      </c>
      <c r="M34" s="665"/>
      <c r="N34" s="674"/>
      <c r="O34" s="674"/>
      <c r="P34" s="674"/>
      <c r="Q34" s="674"/>
      <c r="R34" s="675"/>
      <c r="S34" s="37"/>
      <c r="T34" s="37"/>
      <c r="U34" s="28"/>
      <c r="V34" s="28"/>
      <c r="W34" s="28"/>
      <c r="X34" s="28"/>
      <c r="Y34" s="28"/>
      <c r="Z34" s="28"/>
      <c r="AA34" s="28"/>
      <c r="AB34" s="28"/>
      <c r="AC34" s="28"/>
      <c r="AD34" s="28"/>
      <c r="AE34" s="28"/>
      <c r="AF34" s="28"/>
      <c r="AG34" s="28"/>
      <c r="AH34" s="28"/>
      <c r="AI34" s="28"/>
      <c r="AJ34" s="28"/>
      <c r="AK34" s="28"/>
    </row>
    <row r="35" spans="1:37" ht="18.75" customHeight="1">
      <c r="A35" s="49"/>
      <c r="B35" s="534"/>
      <c r="C35" s="613"/>
      <c r="D35" s="690">
        <v>28</v>
      </c>
      <c r="E35" s="44" t="s">
        <v>32</v>
      </c>
      <c r="F35" s="178"/>
      <c r="G35" s="231">
        <f>IF($F35="","",VLOOKUP($F35,'選手一覧'!$A$1:$L$100,2,FALSE))</f>
      </c>
      <c r="H35" s="232">
        <f>IF($F35="","",VLOOKUP($F35,'選手一覧'!$A$1:$L$100,3,FALSE))</f>
      </c>
      <c r="I35" s="681">
        <f>IF($F35="","",VLOOKUP($F35,'選手一覧'!$A$1:$L$100,7,FALSE))</f>
      </c>
      <c r="J35" s="682">
        <f>IF($F35="","",VLOOKUP($F35,'選手一覧'!$A$1:$L$100,3,FALSE))</f>
      </c>
      <c r="K35" s="683">
        <f>IF($F35="","",VLOOKUP($F35,'選手一覧'!$A$1:$L$100,3,FALSE))</f>
      </c>
      <c r="L35" s="187">
        <f>IF(F35="","",VLOOKUP((DATEDIF(I35,DATE('高校交流戦①'!$N$2,4,1),"Y")),'年齢対応表'!$A$1:$B$3,2,FALSE))</f>
      </c>
      <c r="M35" s="665"/>
      <c r="N35" s="674"/>
      <c r="O35" s="674"/>
      <c r="P35" s="674"/>
      <c r="Q35" s="674"/>
      <c r="R35" s="675"/>
      <c r="S35" s="37"/>
      <c r="T35" s="37"/>
      <c r="U35" s="28"/>
      <c r="V35" s="28"/>
      <c r="W35" s="28"/>
      <c r="X35" s="28"/>
      <c r="Y35" s="28"/>
      <c r="Z35" s="28"/>
      <c r="AA35" s="28"/>
      <c r="AB35" s="28"/>
      <c r="AC35" s="28"/>
      <c r="AD35" s="28"/>
      <c r="AE35" s="28"/>
      <c r="AF35" s="28"/>
      <c r="AG35" s="28"/>
      <c r="AH35" s="28"/>
      <c r="AI35" s="28"/>
      <c r="AJ35" s="28"/>
      <c r="AK35" s="28"/>
    </row>
    <row r="36" spans="1:37" ht="18.75" customHeight="1">
      <c r="A36" s="49"/>
      <c r="B36" s="534"/>
      <c r="C36" s="648"/>
      <c r="D36" s="690"/>
      <c r="E36" s="45" t="s">
        <v>34</v>
      </c>
      <c r="F36" s="179"/>
      <c r="G36" s="233">
        <f>IF($F36="","",VLOOKUP($F36,'選手一覧'!$A$1:$L$100,2,FALSE))</f>
      </c>
      <c r="H36" s="234">
        <f>IF($F36="","",VLOOKUP($F36,'選手一覧'!$A$1:$L$100,3,FALSE))</f>
      </c>
      <c r="I36" s="691">
        <f>IF($F36="","",VLOOKUP($F36,'選手一覧'!$A$1:$L$100,7,FALSE))</f>
      </c>
      <c r="J36" s="692">
        <f>IF($F36="","",VLOOKUP($F36,'選手一覧'!$A$1:$L$100,3,FALSE))</f>
      </c>
      <c r="K36" s="693">
        <f>IF($F36="","",VLOOKUP($F36,'選手一覧'!$A$1:$L$100,3,FALSE))</f>
      </c>
      <c r="L36" s="188">
        <f>IF(F36="","",VLOOKUP((DATEDIF(I36,DATE('高校交流戦①'!$N$2,4,1),"Y")),'年齢対応表'!$A$1:$B$3,2,FALSE))</f>
      </c>
      <c r="M36" s="665"/>
      <c r="N36" s="674"/>
      <c r="O36" s="674"/>
      <c r="P36" s="674"/>
      <c r="Q36" s="674"/>
      <c r="R36" s="675"/>
      <c r="S36" s="37"/>
      <c r="T36" s="37"/>
      <c r="U36" s="28"/>
      <c r="V36" s="28"/>
      <c r="W36" s="28"/>
      <c r="X36" s="28"/>
      <c r="Y36" s="28"/>
      <c r="Z36" s="28"/>
      <c r="AA36" s="28"/>
      <c r="AB36" s="28"/>
      <c r="AC36" s="28"/>
      <c r="AD36" s="28"/>
      <c r="AE36" s="28"/>
      <c r="AF36" s="28"/>
      <c r="AG36" s="28"/>
      <c r="AH36" s="28"/>
      <c r="AI36" s="28"/>
      <c r="AJ36" s="28"/>
      <c r="AK36" s="28"/>
    </row>
    <row r="37" spans="1:37" ht="18.75" customHeight="1">
      <c r="A37" s="49"/>
      <c r="B37" s="534"/>
      <c r="C37" s="624"/>
      <c r="D37" s="626">
        <v>29</v>
      </c>
      <c r="E37" s="18" t="s">
        <v>32</v>
      </c>
      <c r="F37" s="172"/>
      <c r="G37" s="214">
        <f>IF($F37="","",VLOOKUP($F37,'選手一覧'!$A$1:$L$100,2,FALSE))</f>
      </c>
      <c r="H37" s="235">
        <f>IF($F37="","",VLOOKUP($F37,'選手一覧'!$A$1:$L$100,3,FALSE))</f>
      </c>
      <c r="I37" s="634">
        <f>IF($F37="","",VLOOKUP($F37,'選手一覧'!$A$1:$L$100,7,FALSE))</f>
      </c>
      <c r="J37" s="635">
        <f>IF($F37="","",VLOOKUP($F37,'選手一覧'!$A$1:$L$100,3,FALSE))</f>
      </c>
      <c r="K37" s="636">
        <f>IF($F37="","",VLOOKUP($F37,'選手一覧'!$A$1:$L$100,3,FALSE))</f>
      </c>
      <c r="L37" s="181">
        <f>IF(F37="","",VLOOKUP((DATEDIF(I37,DATE('高校交流戦①'!$N$2,4,1),"Y")),'年齢対応表'!$A$1:$B$3,2,FALSE))</f>
      </c>
      <c r="M37" s="665"/>
      <c r="N37" s="674"/>
      <c r="O37" s="674"/>
      <c r="P37" s="674"/>
      <c r="Q37" s="674"/>
      <c r="R37" s="675"/>
      <c r="S37" s="37"/>
      <c r="T37" s="37"/>
      <c r="U37" s="28"/>
      <c r="V37" s="28"/>
      <c r="W37" s="28"/>
      <c r="X37" s="28"/>
      <c r="Y37" s="28"/>
      <c r="Z37" s="28"/>
      <c r="AA37" s="28"/>
      <c r="AB37" s="28"/>
      <c r="AC37" s="28"/>
      <c r="AD37" s="28"/>
      <c r="AE37" s="28"/>
      <c r="AF37" s="28"/>
      <c r="AG37" s="28"/>
      <c r="AH37" s="28"/>
      <c r="AI37" s="28"/>
      <c r="AJ37" s="28"/>
      <c r="AK37" s="28"/>
    </row>
    <row r="38" spans="1:37" ht="18.75" customHeight="1">
      <c r="A38" s="49"/>
      <c r="B38" s="534"/>
      <c r="C38" s="625"/>
      <c r="D38" s="626"/>
      <c r="E38" s="25" t="s">
        <v>34</v>
      </c>
      <c r="F38" s="177"/>
      <c r="G38" s="229">
        <f>IF($F38="","",VLOOKUP($F38,'選手一覧'!$A$1:$L$100,2,FALSE))</f>
      </c>
      <c r="H38" s="230">
        <f>IF($F38="","",VLOOKUP($F38,'選手一覧'!$A$1:$L$100,3,FALSE))</f>
      </c>
      <c r="I38" s="687">
        <f>IF($F38="","",VLOOKUP($F38,'選手一覧'!$A$1:$L$100,7,FALSE))</f>
      </c>
      <c r="J38" s="688">
        <f>IF($F38="","",VLOOKUP($F38,'選手一覧'!$A$1:$L$100,3,FALSE))</f>
      </c>
      <c r="K38" s="689">
        <f>IF($F38="","",VLOOKUP($F38,'選手一覧'!$A$1:$L$100,3,FALSE))</f>
      </c>
      <c r="L38" s="186">
        <f>IF(F38="","",VLOOKUP((DATEDIF(I38,DATE('高校交流戦①'!$N$2,4,1),"Y")),'年齢対応表'!$A$1:$B$3,2,FALSE))</f>
      </c>
      <c r="M38" s="665"/>
      <c r="N38" s="674"/>
      <c r="O38" s="674"/>
      <c r="P38" s="674"/>
      <c r="Q38" s="674"/>
      <c r="R38" s="675"/>
      <c r="S38" s="37"/>
      <c r="T38" s="37"/>
      <c r="U38" s="28"/>
      <c r="V38" s="28"/>
      <c r="W38" s="28"/>
      <c r="X38" s="28"/>
      <c r="Y38" s="28"/>
      <c r="Z38" s="28"/>
      <c r="AA38" s="28"/>
      <c r="AB38" s="28"/>
      <c r="AC38" s="28"/>
      <c r="AD38" s="28"/>
      <c r="AE38" s="28"/>
      <c r="AF38" s="28"/>
      <c r="AG38" s="28"/>
      <c r="AH38" s="28"/>
      <c r="AI38" s="28"/>
      <c r="AJ38" s="28"/>
      <c r="AK38" s="28"/>
    </row>
    <row r="39" spans="1:37" ht="18.75" customHeight="1">
      <c r="A39" s="49"/>
      <c r="B39" s="534"/>
      <c r="C39" s="613"/>
      <c r="D39" s="615">
        <v>30</v>
      </c>
      <c r="E39" s="44" t="s">
        <v>32</v>
      </c>
      <c r="F39" s="178"/>
      <c r="G39" s="231">
        <f>IF($F39="","",VLOOKUP($F39,'選手一覧'!$A$1:$L$100,2,FALSE))</f>
      </c>
      <c r="H39" s="232">
        <f>IF($F39="","",VLOOKUP($F39,'選手一覧'!$A$1:$L$100,3,FALSE))</f>
      </c>
      <c r="I39" s="681">
        <f>IF($F39="","",VLOOKUP($F39,'選手一覧'!$A$1:$L$100,7,FALSE))</f>
      </c>
      <c r="J39" s="682">
        <f>IF($F39="","",VLOOKUP($F39,'選手一覧'!$A$1:$L$100,3,FALSE))</f>
      </c>
      <c r="K39" s="683">
        <f>IF($F39="","",VLOOKUP($F39,'選手一覧'!$A$1:$L$100,3,FALSE))</f>
      </c>
      <c r="L39" s="187">
        <f>IF(F39="","",VLOOKUP((DATEDIF(I39,DATE('高校交流戦①'!$N$2,4,1),"Y")),'年齢対応表'!$A$1:$B$3,2,FALSE))</f>
      </c>
      <c r="M39" s="665"/>
      <c r="N39" s="674"/>
      <c r="O39" s="674"/>
      <c r="P39" s="674"/>
      <c r="Q39" s="674"/>
      <c r="R39" s="675"/>
      <c r="S39" s="37"/>
      <c r="T39" s="37"/>
      <c r="U39" s="28"/>
      <c r="V39" s="28"/>
      <c r="W39" s="28"/>
      <c r="X39" s="28"/>
      <c r="Y39" s="28"/>
      <c r="Z39" s="28"/>
      <c r="AA39" s="28"/>
      <c r="AB39" s="28"/>
      <c r="AC39" s="28"/>
      <c r="AD39" s="28"/>
      <c r="AE39" s="28"/>
      <c r="AF39" s="28"/>
      <c r="AG39" s="28"/>
      <c r="AH39" s="28"/>
      <c r="AI39" s="28"/>
      <c r="AJ39" s="28"/>
      <c r="AK39" s="28"/>
    </row>
    <row r="40" spans="1:37" ht="18.75" customHeight="1" thickBot="1">
      <c r="A40" s="49"/>
      <c r="B40" s="535"/>
      <c r="C40" s="614"/>
      <c r="D40" s="616"/>
      <c r="E40" s="46" t="s">
        <v>34</v>
      </c>
      <c r="F40" s="180"/>
      <c r="G40" s="236">
        <f>IF($F40="","",VLOOKUP($F40,'選手一覧'!$A$1:$L$100,2,FALSE))</f>
      </c>
      <c r="H40" s="237">
        <f>IF($F40="","",VLOOKUP($F40,'選手一覧'!$A$1:$L$100,3,FALSE))</f>
      </c>
      <c r="I40" s="684">
        <f>IF($F40="","",VLOOKUP($F40,'選手一覧'!$A$1:$L$100,7,FALSE))</f>
      </c>
      <c r="J40" s="685">
        <f>IF($F40="","",VLOOKUP($F40,'選手一覧'!$A$1:$L$100,3,FALSE))</f>
      </c>
      <c r="K40" s="686">
        <f>IF($F40="","",VLOOKUP($F40,'選手一覧'!$A$1:$L$100,3,FALSE))</f>
      </c>
      <c r="L40" s="189">
        <f>IF(F40="","",VLOOKUP((DATEDIF(I40,DATE('高校交流戦①'!$N$2,4,1),"Y")),'年齢対応表'!$A$1:$B$3,2,FALSE))</f>
      </c>
      <c r="M40" s="676"/>
      <c r="N40" s="677"/>
      <c r="O40" s="677"/>
      <c r="P40" s="677"/>
      <c r="Q40" s="677"/>
      <c r="R40" s="678"/>
      <c r="S40" s="37"/>
      <c r="T40" s="37"/>
      <c r="U40" s="28"/>
      <c r="V40" s="28"/>
      <c r="W40" s="28"/>
      <c r="X40" s="28"/>
      <c r="Y40" s="28"/>
      <c r="Z40" s="28"/>
      <c r="AA40" s="28"/>
      <c r="AB40" s="28"/>
      <c r="AC40" s="28"/>
      <c r="AD40" s="28"/>
      <c r="AE40" s="28"/>
      <c r="AF40" s="28"/>
      <c r="AG40" s="28"/>
      <c r="AH40" s="28"/>
      <c r="AI40" s="28"/>
      <c r="AJ40" s="28"/>
      <c r="AK40" s="28"/>
    </row>
    <row r="41" spans="1:37" ht="13.5">
      <c r="A41" s="49"/>
      <c r="D41" s="1"/>
      <c r="E41" s="1"/>
      <c r="F41" s="1"/>
      <c r="G41" s="1"/>
      <c r="S41" s="28"/>
      <c r="T41" s="28"/>
      <c r="U41" s="28"/>
      <c r="V41" s="28"/>
      <c r="W41" s="28"/>
      <c r="X41" s="28"/>
      <c r="Y41" s="28"/>
      <c r="Z41" s="28"/>
      <c r="AA41" s="28"/>
      <c r="AB41" s="28"/>
      <c r="AC41" s="28"/>
      <c r="AD41" s="28"/>
      <c r="AE41" s="28"/>
      <c r="AF41" s="28"/>
      <c r="AG41" s="28"/>
      <c r="AH41" s="28"/>
      <c r="AI41" s="28"/>
      <c r="AJ41" s="28"/>
      <c r="AK41" s="28"/>
    </row>
    <row r="42" spans="1:37" ht="23.25" customHeight="1">
      <c r="A42" s="49"/>
      <c r="B42" s="3" t="s">
        <v>10</v>
      </c>
      <c r="C42" s="3"/>
      <c r="E42" s="1"/>
      <c r="F42" s="1"/>
      <c r="G42" s="1"/>
      <c r="S42" s="28"/>
      <c r="T42" s="28"/>
      <c r="U42" s="28"/>
      <c r="V42" s="28"/>
      <c r="W42" s="28"/>
      <c r="X42" s="28"/>
      <c r="Y42" s="28"/>
      <c r="Z42" s="28"/>
      <c r="AA42" s="28"/>
      <c r="AB42" s="28"/>
      <c r="AC42" s="28"/>
      <c r="AD42" s="28"/>
      <c r="AE42" s="28"/>
      <c r="AF42" s="28"/>
      <c r="AG42" s="28"/>
      <c r="AH42" s="28"/>
      <c r="AI42" s="28"/>
      <c r="AJ42" s="28"/>
      <c r="AK42" s="28"/>
    </row>
    <row r="43" spans="1:37" ht="27" customHeight="1">
      <c r="A43" s="49"/>
      <c r="D43" s="70" t="s">
        <v>11</v>
      </c>
      <c r="E43" s="1"/>
      <c r="F43" s="1"/>
      <c r="G43" s="1"/>
      <c r="K43" s="531"/>
      <c r="L43" s="531"/>
      <c r="M43" s="531"/>
      <c r="N43" s="531"/>
      <c r="O43" s="531"/>
      <c r="P43" s="3" t="s">
        <v>12</v>
      </c>
      <c r="Q43" s="3"/>
      <c r="S43" s="28"/>
      <c r="T43" s="28"/>
      <c r="U43" s="28"/>
      <c r="V43" s="28"/>
      <c r="W43" s="28"/>
      <c r="X43" s="28"/>
      <c r="Y43" s="28"/>
      <c r="Z43" s="28"/>
      <c r="AA43" s="28"/>
      <c r="AB43" s="28"/>
      <c r="AC43" s="28"/>
      <c r="AD43" s="28"/>
      <c r="AE43" s="28"/>
      <c r="AF43" s="28"/>
      <c r="AG43" s="28"/>
      <c r="AH43" s="28"/>
      <c r="AI43" s="28"/>
      <c r="AJ43" s="28"/>
      <c r="AK43" s="28"/>
    </row>
    <row r="44" spans="1:37" ht="27" customHeight="1">
      <c r="A44" s="49"/>
      <c r="K44" s="532"/>
      <c r="L44" s="532"/>
      <c r="M44" s="532"/>
      <c r="N44" s="532"/>
      <c r="O44" s="532"/>
      <c r="P44" s="193" t="s">
        <v>5</v>
      </c>
      <c r="Q44" s="1"/>
      <c r="S44" s="28"/>
      <c r="T44" s="28"/>
      <c r="U44" s="28"/>
      <c r="V44" s="28"/>
      <c r="W44" s="28"/>
      <c r="X44" s="28"/>
      <c r="Y44" s="28"/>
      <c r="Z44" s="28"/>
      <c r="AA44" s="28"/>
      <c r="AB44" s="28"/>
      <c r="AC44" s="28"/>
      <c r="AD44" s="28"/>
      <c r="AE44" s="28"/>
      <c r="AF44" s="28"/>
      <c r="AG44" s="28"/>
      <c r="AH44" s="28"/>
      <c r="AI44" s="28"/>
      <c r="AJ44" s="28"/>
      <c r="AK44" s="28"/>
    </row>
    <row r="45" spans="1:37" ht="13.5" customHeight="1">
      <c r="A45" s="49"/>
      <c r="B45" s="28"/>
      <c r="C45" s="28"/>
      <c r="D45" s="30"/>
      <c r="E45" s="30"/>
      <c r="F45" s="30"/>
      <c r="G45" s="30"/>
      <c r="H45" s="28"/>
      <c r="I45" s="28"/>
      <c r="J45" s="28"/>
      <c r="K45" s="28"/>
      <c r="L45" s="28"/>
      <c r="M45" s="31"/>
      <c r="N45" s="31"/>
      <c r="O45" s="31"/>
      <c r="P45" s="31"/>
      <c r="Q45" s="28"/>
      <c r="R45" s="28"/>
      <c r="S45" s="28"/>
      <c r="T45" s="28"/>
      <c r="U45" s="28"/>
      <c r="V45" s="28"/>
      <c r="W45" s="28"/>
      <c r="X45" s="28"/>
      <c r="Y45" s="28"/>
      <c r="Z45" s="28"/>
      <c r="AA45" s="28"/>
      <c r="AB45" s="28"/>
      <c r="AC45" s="28"/>
      <c r="AD45" s="28"/>
      <c r="AE45" s="28"/>
      <c r="AF45" s="28"/>
      <c r="AG45" s="28"/>
      <c r="AH45" s="28"/>
      <c r="AI45" s="28"/>
      <c r="AJ45" s="28"/>
      <c r="AK45" s="28"/>
    </row>
    <row r="46" spans="1:37" ht="13.5">
      <c r="A46" s="28"/>
      <c r="B46" s="28"/>
      <c r="C46" s="28"/>
      <c r="D46" s="30"/>
      <c r="E46" s="30"/>
      <c r="F46" s="30"/>
      <c r="G46" s="30"/>
      <c r="H46" s="28"/>
      <c r="I46" s="28"/>
      <c r="J46" s="28"/>
      <c r="K46" s="28"/>
      <c r="L46" s="28"/>
      <c r="M46" s="31"/>
      <c r="N46" s="31"/>
      <c r="O46" s="31"/>
      <c r="P46" s="31"/>
      <c r="Q46" s="28"/>
      <c r="R46" s="28"/>
      <c r="S46" s="28"/>
      <c r="T46" s="28"/>
      <c r="U46" s="28"/>
      <c r="V46" s="28"/>
      <c r="W46" s="28"/>
      <c r="X46" s="28"/>
      <c r="Y46" s="28"/>
      <c r="Z46" s="28"/>
      <c r="AA46" s="28"/>
      <c r="AB46" s="28"/>
      <c r="AC46" s="28"/>
      <c r="AD46" s="28"/>
      <c r="AE46" s="28"/>
      <c r="AF46" s="28"/>
      <c r="AG46" s="28"/>
      <c r="AH46" s="28"/>
      <c r="AI46" s="28"/>
      <c r="AJ46" s="28"/>
      <c r="AK46" s="28"/>
    </row>
    <row r="47" spans="1:37" ht="13.5">
      <c r="A47" s="28"/>
      <c r="B47" s="28"/>
      <c r="C47" s="28"/>
      <c r="D47" s="30"/>
      <c r="E47" s="30"/>
      <c r="F47" s="30"/>
      <c r="G47" s="30"/>
      <c r="H47" s="28"/>
      <c r="I47" s="28"/>
      <c r="J47" s="28"/>
      <c r="K47" s="28"/>
      <c r="L47" s="28"/>
      <c r="M47" s="31"/>
      <c r="N47" s="31"/>
      <c r="O47" s="31"/>
      <c r="P47" s="31"/>
      <c r="Q47" s="28"/>
      <c r="R47" s="28"/>
      <c r="S47" s="28"/>
      <c r="T47" s="28"/>
      <c r="U47" s="28"/>
      <c r="V47" s="28"/>
      <c r="W47" s="28"/>
      <c r="X47" s="28"/>
      <c r="Y47" s="28"/>
      <c r="Z47" s="28"/>
      <c r="AA47" s="28"/>
      <c r="AB47" s="28"/>
      <c r="AC47" s="28"/>
      <c r="AD47" s="28"/>
      <c r="AE47" s="28"/>
      <c r="AF47" s="28"/>
      <c r="AG47" s="28"/>
      <c r="AH47" s="28"/>
      <c r="AI47" s="28"/>
      <c r="AJ47" s="28"/>
      <c r="AK47" s="28"/>
    </row>
    <row r="48" spans="1:37" ht="13.5">
      <c r="A48" s="28"/>
      <c r="B48" s="28"/>
      <c r="C48" s="28"/>
      <c r="D48" s="30"/>
      <c r="E48" s="30"/>
      <c r="F48" s="30"/>
      <c r="G48" s="30"/>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1:37" ht="13.5">
      <c r="A49" s="28"/>
      <c r="B49" s="28"/>
      <c r="C49" s="28"/>
      <c r="D49" s="30"/>
      <c r="E49" s="30"/>
      <c r="F49" s="30"/>
      <c r="G49" s="30"/>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row>
    <row r="50" spans="1:37" ht="13.5">
      <c r="A50" s="28"/>
      <c r="B50" s="28"/>
      <c r="C50" s="28"/>
      <c r="D50" s="30"/>
      <c r="E50" s="30"/>
      <c r="F50" s="30"/>
      <c r="G50" s="30"/>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row>
    <row r="51" spans="1:37" ht="13.5">
      <c r="A51" s="28"/>
      <c r="B51" s="28"/>
      <c r="C51" s="28"/>
      <c r="D51" s="30"/>
      <c r="E51" s="30"/>
      <c r="F51" s="30"/>
      <c r="G51" s="30"/>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2" spans="1:37" ht="13.5">
      <c r="A52" s="28"/>
      <c r="B52" s="28"/>
      <c r="C52" s="28"/>
      <c r="D52" s="30"/>
      <c r="E52" s="30"/>
      <c r="F52" s="30"/>
      <c r="G52" s="30"/>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ht="13.5">
      <c r="A53" s="28"/>
      <c r="B53" s="28"/>
      <c r="C53" s="28"/>
      <c r="D53" s="30"/>
      <c r="E53" s="30"/>
      <c r="F53" s="30"/>
      <c r="G53" s="30"/>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row>
    <row r="54" spans="1:37" ht="13.5">
      <c r="A54" s="28"/>
      <c r="B54" s="28"/>
      <c r="C54" s="28"/>
      <c r="D54" s="30"/>
      <c r="E54" s="30"/>
      <c r="F54" s="30"/>
      <c r="G54" s="30"/>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row>
    <row r="55" spans="1:37" ht="13.5">
      <c r="A55" s="28"/>
      <c r="B55" s="28"/>
      <c r="C55" s="28"/>
      <c r="D55" s="30"/>
      <c r="E55" s="30"/>
      <c r="F55" s="30"/>
      <c r="G55" s="30"/>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ht="13.5">
      <c r="A56" s="28"/>
      <c r="B56" s="28"/>
      <c r="C56" s="28"/>
      <c r="D56" s="29"/>
      <c r="E56" s="29"/>
      <c r="F56" s="29"/>
      <c r="G56" s="29"/>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row>
    <row r="57" spans="1:37" ht="13.5">
      <c r="A57" s="28"/>
      <c r="B57" s="28"/>
      <c r="C57" s="28"/>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row>
    <row r="58" spans="1:37" ht="13.5">
      <c r="A58" s="28"/>
      <c r="B58" s="28"/>
      <c r="C58" s="28"/>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row>
    <row r="59" spans="1:37" ht="13.5">
      <c r="A59" s="28"/>
      <c r="B59" s="28"/>
      <c r="C59" s="28"/>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1:37" ht="13.5">
      <c r="A60" s="28"/>
      <c r="B60" s="28"/>
      <c r="C60" s="28"/>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1:37" ht="13.5">
      <c r="A61" s="28"/>
      <c r="B61" s="28"/>
      <c r="C61" s="28"/>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row>
    <row r="62" spans="1:37" ht="13.5">
      <c r="A62" s="28"/>
      <c r="B62" s="28"/>
      <c r="C62" s="28"/>
      <c r="D62" s="29"/>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ht="13.5">
      <c r="A63" s="28"/>
      <c r="B63" s="28"/>
      <c r="C63" s="28"/>
      <c r="D63" s="29"/>
      <c r="E63" s="29"/>
      <c r="F63" s="29"/>
      <c r="G63" s="29"/>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ht="13.5">
      <c r="A64" s="28"/>
      <c r="B64" s="28"/>
      <c r="C64" s="28"/>
      <c r="D64" s="29"/>
      <c r="E64" s="29"/>
      <c r="F64" s="29"/>
      <c r="G64" s="29"/>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1:37" ht="13.5">
      <c r="A65" s="28"/>
      <c r="B65" s="28"/>
      <c r="C65" s="28"/>
      <c r="D65" s="29"/>
      <c r="E65" s="29"/>
      <c r="F65" s="29"/>
      <c r="G65" s="29"/>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ht="13.5">
      <c r="A66" s="28"/>
      <c r="B66" s="28"/>
      <c r="C66" s="28"/>
      <c r="D66" s="29"/>
      <c r="E66" s="29"/>
      <c r="F66" s="29"/>
      <c r="G66" s="29"/>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7" spans="1:37" ht="13.5">
      <c r="A67" s="28"/>
      <c r="B67" s="28"/>
      <c r="C67" s="28"/>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row>
    <row r="68" spans="1:37" ht="13.5">
      <c r="A68" s="28"/>
      <c r="B68" s="28"/>
      <c r="C68" s="28"/>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row>
    <row r="69" spans="1:37" ht="13.5">
      <c r="A69" s="28"/>
      <c r="B69" s="28"/>
      <c r="C69" s="28"/>
      <c r="D69" s="29"/>
      <c r="E69" s="29"/>
      <c r="F69" s="29"/>
      <c r="G69" s="29"/>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row>
    <row r="70" spans="1:37" ht="13.5">
      <c r="A70" s="28"/>
      <c r="B70" s="28"/>
      <c r="C70" s="28"/>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row>
    <row r="71" spans="1:37" ht="13.5">
      <c r="A71" s="28"/>
      <c r="B71" s="28"/>
      <c r="C71" s="28"/>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row>
    <row r="72" spans="1:37" ht="13.5">
      <c r="A72" s="28"/>
      <c r="B72" s="28"/>
      <c r="C72" s="28"/>
      <c r="D72" s="29"/>
      <c r="E72" s="29"/>
      <c r="F72" s="29"/>
      <c r="G72" s="29"/>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row>
    <row r="73" spans="1:37" ht="13.5">
      <c r="A73" s="28"/>
      <c r="B73" s="28"/>
      <c r="C73" s="28"/>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row>
    <row r="74" spans="1:37" ht="13.5">
      <c r="A74" s="28"/>
      <c r="B74" s="28"/>
      <c r="C74" s="28"/>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row>
    <row r="75" spans="1:37" ht="13.5">
      <c r="A75" s="28"/>
      <c r="B75" s="28"/>
      <c r="C75" s="28"/>
      <c r="D75" s="29"/>
      <c r="E75" s="29"/>
      <c r="F75" s="29"/>
      <c r="G75" s="29"/>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row>
    <row r="76" spans="1:37" ht="13.5">
      <c r="A76" s="28"/>
      <c r="B76" s="28"/>
      <c r="C76" s="28"/>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row>
    <row r="77" spans="1:37" ht="13.5">
      <c r="A77" s="28"/>
      <c r="B77" s="28"/>
      <c r="C77" s="28"/>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row>
    <row r="78" spans="1:37" ht="13.5">
      <c r="A78" s="28"/>
      <c r="B78" s="28"/>
      <c r="C78" s="28"/>
      <c r="D78" s="29"/>
      <c r="E78" s="29"/>
      <c r="F78" s="29"/>
      <c r="G78" s="29"/>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row>
    <row r="79" spans="1:37" ht="13.5">
      <c r="A79" s="28"/>
      <c r="B79" s="28"/>
      <c r="C79" s="28"/>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row>
    <row r="80" spans="1:37" ht="13.5">
      <c r="A80" s="28"/>
      <c r="B80" s="28"/>
      <c r="C80" s="28"/>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1:37" ht="13.5">
      <c r="A81" s="28"/>
      <c r="B81" s="28"/>
      <c r="C81" s="28"/>
      <c r="D81" s="29"/>
      <c r="E81" s="29"/>
      <c r="F81" s="29"/>
      <c r="G81" s="29"/>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1:37" ht="13.5">
      <c r="A82" s="28"/>
      <c r="B82" s="28"/>
      <c r="C82" s="28"/>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row>
    <row r="83" spans="1:37" ht="13.5">
      <c r="A83" s="28"/>
      <c r="B83" s="28"/>
      <c r="C83" s="28"/>
      <c r="D83" s="29"/>
      <c r="E83" s="29"/>
      <c r="F83" s="29"/>
      <c r="G83" s="29"/>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row>
    <row r="84" spans="1:37" ht="13.5">
      <c r="A84" s="28"/>
      <c r="B84" s="28"/>
      <c r="C84" s="28"/>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row>
    <row r="85" spans="1:37" ht="13.5">
      <c r="A85" s="28"/>
      <c r="B85" s="28"/>
      <c r="C85" s="28"/>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ht="13.5">
      <c r="A86" s="28"/>
      <c r="B86" s="28"/>
      <c r="C86" s="28"/>
      <c r="D86" s="29"/>
      <c r="E86" s="29"/>
      <c r="F86" s="29"/>
      <c r="G86" s="29"/>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1:37" ht="13.5">
      <c r="A87" s="28"/>
      <c r="B87" s="28"/>
      <c r="C87" s="28"/>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row>
    <row r="88" spans="1:37" ht="13.5">
      <c r="A88" s="28"/>
      <c r="B88" s="28"/>
      <c r="C88" s="28"/>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row>
    <row r="89" spans="1:37" ht="13.5">
      <c r="A89" s="28"/>
      <c r="B89" s="28"/>
      <c r="C89" s="28"/>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row>
    <row r="90" spans="1:37" ht="13.5">
      <c r="A90" s="28"/>
      <c r="B90" s="28"/>
      <c r="C90" s="28"/>
      <c r="D90" s="29"/>
      <c r="E90" s="29"/>
      <c r="F90" s="29"/>
      <c r="G90" s="29"/>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1:37" ht="13.5">
      <c r="A91" s="28"/>
      <c r="B91" s="28"/>
      <c r="C91" s="28"/>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1:37" ht="13.5">
      <c r="A92" s="28"/>
      <c r="B92" s="28"/>
      <c r="C92" s="28"/>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1:37" ht="13.5">
      <c r="A93" s="28"/>
      <c r="B93" s="28"/>
      <c r="C93" s="28"/>
      <c r="D93" s="29"/>
      <c r="E93" s="29"/>
      <c r="F93" s="29"/>
      <c r="G93" s="29"/>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1:37" ht="13.5">
      <c r="A94" s="28"/>
      <c r="B94" s="28"/>
      <c r="C94" s="28"/>
      <c r="D94" s="29"/>
      <c r="E94" s="29"/>
      <c r="F94" s="29"/>
      <c r="G94" s="29"/>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1:37" ht="13.5">
      <c r="A95" s="28"/>
      <c r="B95" s="28"/>
      <c r="C95" s="28"/>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1:37" ht="13.5">
      <c r="A96" s="28"/>
      <c r="B96" s="28"/>
      <c r="C96" s="28"/>
      <c r="D96" s="29"/>
      <c r="E96" s="29"/>
      <c r="F96" s="29"/>
      <c r="G96" s="29"/>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row r="97" spans="1:37" ht="13.5">
      <c r="A97" s="28"/>
      <c r="B97" s="28"/>
      <c r="C97" s="28"/>
      <c r="D97" s="29"/>
      <c r="E97" s="29"/>
      <c r="F97" s="29"/>
      <c r="G97" s="29"/>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row>
    <row r="98" spans="1:37" ht="13.5">
      <c r="A98" s="28"/>
      <c r="B98" s="28"/>
      <c r="C98" s="28"/>
      <c r="D98" s="29"/>
      <c r="E98" s="29"/>
      <c r="F98" s="29"/>
      <c r="G98" s="29"/>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row>
    <row r="99" spans="1:37" ht="13.5">
      <c r="A99" s="28"/>
      <c r="B99" s="28"/>
      <c r="C99" s="28"/>
      <c r="D99" s="29"/>
      <c r="E99" s="29"/>
      <c r="F99" s="29"/>
      <c r="G99" s="29"/>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row>
  </sheetData>
  <sheetProtection selectLockedCells="1"/>
  <mergeCells count="85">
    <mergeCell ref="O2:R3"/>
    <mergeCell ref="B4:B40"/>
    <mergeCell ref="I4:K4"/>
    <mergeCell ref="Q4:R4"/>
    <mergeCell ref="C5:C6"/>
    <mergeCell ref="D5:D6"/>
    <mergeCell ref="I5:K5"/>
    <mergeCell ref="I6:K6"/>
    <mergeCell ref="B2:E3"/>
    <mergeCell ref="F2:F3"/>
    <mergeCell ref="G2:M3"/>
    <mergeCell ref="N2:N3"/>
    <mergeCell ref="C9:C10"/>
    <mergeCell ref="D9:D10"/>
    <mergeCell ref="I9:K9"/>
    <mergeCell ref="I10:K10"/>
    <mergeCell ref="C7:C8"/>
    <mergeCell ref="D7:D8"/>
    <mergeCell ref="I7:K7"/>
    <mergeCell ref="I8:K8"/>
    <mergeCell ref="C13:C14"/>
    <mergeCell ref="D13:D14"/>
    <mergeCell ref="I13:K13"/>
    <mergeCell ref="I14:K14"/>
    <mergeCell ref="C11:C12"/>
    <mergeCell ref="D11:D12"/>
    <mergeCell ref="I11:K11"/>
    <mergeCell ref="I12:K12"/>
    <mergeCell ref="C17:C18"/>
    <mergeCell ref="D17:D18"/>
    <mergeCell ref="I17:K17"/>
    <mergeCell ref="I18:K18"/>
    <mergeCell ref="C15:C16"/>
    <mergeCell ref="D15:D16"/>
    <mergeCell ref="I15:K15"/>
    <mergeCell ref="I16:K16"/>
    <mergeCell ref="C21:C22"/>
    <mergeCell ref="D21:D22"/>
    <mergeCell ref="I21:K21"/>
    <mergeCell ref="I22:K22"/>
    <mergeCell ref="C19:C20"/>
    <mergeCell ref="D19:D20"/>
    <mergeCell ref="I19:K19"/>
    <mergeCell ref="I20:K20"/>
    <mergeCell ref="C25:C26"/>
    <mergeCell ref="D25:D26"/>
    <mergeCell ref="I25:K25"/>
    <mergeCell ref="I26:K26"/>
    <mergeCell ref="C23:C24"/>
    <mergeCell ref="D23:D24"/>
    <mergeCell ref="I23:K23"/>
    <mergeCell ref="I24:K24"/>
    <mergeCell ref="I29:K29"/>
    <mergeCell ref="I30:K30"/>
    <mergeCell ref="C27:C28"/>
    <mergeCell ref="D27:D28"/>
    <mergeCell ref="I27:K27"/>
    <mergeCell ref="I28:K28"/>
    <mergeCell ref="M5:R40"/>
    <mergeCell ref="D33:D34"/>
    <mergeCell ref="I33:K33"/>
    <mergeCell ref="I34:K34"/>
    <mergeCell ref="C31:C32"/>
    <mergeCell ref="D31:D32"/>
    <mergeCell ref="I31:K31"/>
    <mergeCell ref="I32:K32"/>
    <mergeCell ref="C29:C30"/>
    <mergeCell ref="D29:D30"/>
    <mergeCell ref="D37:D38"/>
    <mergeCell ref="I37:K37"/>
    <mergeCell ref="I38:K38"/>
    <mergeCell ref="C35:C36"/>
    <mergeCell ref="D35:D36"/>
    <mergeCell ref="I35:K35"/>
    <mergeCell ref="I36:K36"/>
    <mergeCell ref="K43:O43"/>
    <mergeCell ref="K44:O44"/>
    <mergeCell ref="M4:N4"/>
    <mergeCell ref="O4:P4"/>
    <mergeCell ref="C39:C40"/>
    <mergeCell ref="D39:D40"/>
    <mergeCell ref="I39:K39"/>
    <mergeCell ref="C33:C34"/>
    <mergeCell ref="I40:K40"/>
    <mergeCell ref="C37:C38"/>
  </mergeCells>
  <dataValidations count="1">
    <dataValidation type="list" allowBlank="1" showInputMessage="1" showErrorMessage="1" sqref="C5 C7:C9 C37:C39 C33:C35 C29:C31 C25:C27 C21:C23 C17:C19 C13:C15 C11 M5">
      <formula1>$A$5:$A$6</formula1>
    </dataValidation>
  </dataValidations>
  <printOptions horizontalCentered="1" verticalCentered="1"/>
  <pageMargins left="0.7086614173228347" right="0.5" top="0.7480314960629921" bottom="0.44" header="0.31496062992125984" footer="0.31496062992125984"/>
  <pageSetup blackAndWhite="1" fitToHeight="1" fitToWidth="1" horizontalDpi="600" verticalDpi="600" orientation="portrait" paperSize="9" r:id="rId1"/>
  <ignoredErrors>
    <ignoredError sqref="G5:L4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彦根翔陽高等学校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kawashimak</cp:lastModifiedBy>
  <cp:lastPrinted>2017-01-25T10:37:39Z</cp:lastPrinted>
  <dcterms:created xsi:type="dcterms:W3CDTF">2002-01-15T04:30:29Z</dcterms:created>
  <dcterms:modified xsi:type="dcterms:W3CDTF">2018-02-13T04:40:35Z</dcterms:modified>
  <cp:category/>
  <cp:version/>
  <cp:contentType/>
  <cp:contentStatus/>
</cp:coreProperties>
</file>