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20) 専門部事務局\(20) 大会要項\(22) 四国大会\(222) 選抜\H30_徳島\"/>
    </mc:Choice>
  </mc:AlternateContent>
  <bookViews>
    <workbookView xWindow="3030" yWindow="2070" windowWidth="12210" windowHeight="7800"/>
  </bookViews>
  <sheets>
    <sheet name="男子入力" sheetId="10" r:id="rId1"/>
    <sheet name="女子入力" sheetId="11" r:id="rId2"/>
    <sheet name="男子団体" sheetId="12" r:id="rId3"/>
    <sheet name="女子団体" sheetId="13" r:id="rId4"/>
  </sheets>
  <externalReferences>
    <externalReference r:id="rId5"/>
  </externalReferences>
  <definedNames>
    <definedName name="_xlnm.Print_Area" localSheetId="3">女子団体!$A$1:$I$44</definedName>
    <definedName name="_xlnm.Print_Area" localSheetId="2">男子団体!$A$1:$I$44</definedName>
    <definedName name="種別">[1]入力シート!$K$3:$K$5</definedName>
  </definedNames>
  <calcPr calcId="162913"/>
</workbook>
</file>

<file path=xl/calcChain.xml><?xml version="1.0" encoding="utf-8"?>
<calcChain xmlns="http://schemas.openxmlformats.org/spreadsheetml/2006/main">
  <c r="G43" i="13" l="1"/>
  <c r="D43" i="13"/>
  <c r="G43" i="12"/>
  <c r="D43" i="12"/>
  <c r="G37" i="12"/>
  <c r="G37" i="13"/>
  <c r="D37" i="13"/>
  <c r="D35" i="13"/>
  <c r="D35" i="12"/>
  <c r="G30" i="12" l="1"/>
  <c r="D37" i="12"/>
  <c r="H16" i="12"/>
  <c r="F16" i="12"/>
  <c r="G16" i="12" s="1"/>
  <c r="G12" i="12"/>
  <c r="D10" i="12"/>
  <c r="D8" i="12"/>
  <c r="H7" i="12"/>
  <c r="H6" i="12"/>
  <c r="D7" i="12"/>
  <c r="D6" i="13"/>
  <c r="D6" i="12"/>
  <c r="H4" i="12"/>
  <c r="H4" i="13"/>
  <c r="E4" i="12"/>
  <c r="M4" i="12" s="1"/>
  <c r="D4" i="12"/>
  <c r="D31" i="13"/>
  <c r="H30" i="13"/>
  <c r="F30" i="13"/>
  <c r="E30" i="13"/>
  <c r="R9" i="13" s="1"/>
  <c r="D30" i="13"/>
  <c r="D29" i="13"/>
  <c r="H28" i="13"/>
  <c r="F28" i="13"/>
  <c r="E28" i="13"/>
  <c r="D28" i="13"/>
  <c r="D27" i="13"/>
  <c r="H26" i="13"/>
  <c r="F26" i="13"/>
  <c r="E26" i="13"/>
  <c r="D26" i="13"/>
  <c r="D25" i="13"/>
  <c r="K8" i="13" s="1"/>
  <c r="H24" i="13"/>
  <c r="F24" i="13"/>
  <c r="E24" i="13"/>
  <c r="D24" i="13"/>
  <c r="D23" i="13"/>
  <c r="H22" i="13"/>
  <c r="F22" i="13"/>
  <c r="E22" i="13"/>
  <c r="R7" i="13" s="1"/>
  <c r="D22" i="13"/>
  <c r="D21" i="13"/>
  <c r="H20" i="13"/>
  <c r="F20" i="13"/>
  <c r="E20" i="13"/>
  <c r="D20" i="13"/>
  <c r="D19" i="13"/>
  <c r="H18" i="13"/>
  <c r="F18" i="13"/>
  <c r="E18" i="13"/>
  <c r="D18" i="13"/>
  <c r="D17" i="13"/>
  <c r="K6" i="13" s="1"/>
  <c r="H16" i="13"/>
  <c r="F16" i="13"/>
  <c r="E16" i="13"/>
  <c r="D16" i="13"/>
  <c r="G12" i="13"/>
  <c r="D12" i="13"/>
  <c r="M5" i="13" s="1"/>
  <c r="G10" i="13"/>
  <c r="D10" i="13"/>
  <c r="H8" i="13"/>
  <c r="K4" i="13" s="1"/>
  <c r="D8" i="13"/>
  <c r="H7" i="13"/>
  <c r="D7" i="13"/>
  <c r="H6" i="13"/>
  <c r="E4" i="13"/>
  <c r="M4" i="13" s="1"/>
  <c r="D4" i="13"/>
  <c r="D31" i="12"/>
  <c r="H30" i="12"/>
  <c r="F30" i="12"/>
  <c r="E30" i="12"/>
  <c r="R9" i="12" s="1"/>
  <c r="D30" i="12"/>
  <c r="D29" i="12"/>
  <c r="K9" i="12" s="1"/>
  <c r="H28" i="12"/>
  <c r="F28" i="12"/>
  <c r="G28" i="12" s="1"/>
  <c r="E28" i="12"/>
  <c r="N9" i="12" s="1"/>
  <c r="D28" i="12"/>
  <c r="D27" i="12"/>
  <c r="H26" i="12"/>
  <c r="F26" i="12"/>
  <c r="G26" i="12" s="1"/>
  <c r="E26" i="12"/>
  <c r="R8" i="12" s="1"/>
  <c r="D26" i="12"/>
  <c r="D25" i="12"/>
  <c r="K8" i="12" s="1"/>
  <c r="H24" i="12"/>
  <c r="F24" i="12"/>
  <c r="G24" i="12" s="1"/>
  <c r="E24" i="12"/>
  <c r="N8" i="12" s="1"/>
  <c r="D24" i="12"/>
  <c r="D23" i="12"/>
  <c r="H22" i="12"/>
  <c r="F22" i="12"/>
  <c r="G22" i="12" s="1"/>
  <c r="E22" i="12"/>
  <c r="R7" i="12" s="1"/>
  <c r="D22" i="12"/>
  <c r="D21" i="12"/>
  <c r="K7" i="12" s="1"/>
  <c r="H20" i="12"/>
  <c r="F20" i="12"/>
  <c r="G20" i="12" s="1"/>
  <c r="E20" i="12"/>
  <c r="N7" i="12" s="1"/>
  <c r="D20" i="12"/>
  <c r="D19" i="12"/>
  <c r="O6" i="12" s="1"/>
  <c r="H18" i="12"/>
  <c r="F18" i="12"/>
  <c r="G18" i="12" s="1"/>
  <c r="E18" i="12"/>
  <c r="R6" i="12" s="1"/>
  <c r="D18" i="12"/>
  <c r="O8" i="12"/>
  <c r="O7" i="12"/>
  <c r="E16" i="12"/>
  <c r="N6" i="12" s="1"/>
  <c r="D17" i="12"/>
  <c r="K6" i="12" s="1"/>
  <c r="D16" i="12"/>
  <c r="D12" i="12"/>
  <c r="M5" i="12" s="1"/>
  <c r="G10" i="12"/>
  <c r="H8" i="12"/>
  <c r="K4" i="12" s="1"/>
  <c r="O9" i="13"/>
  <c r="N9" i="13"/>
  <c r="K9" i="13"/>
  <c r="R8" i="13"/>
  <c r="O8" i="13"/>
  <c r="N8" i="13"/>
  <c r="O7" i="13"/>
  <c r="N7" i="13"/>
  <c r="K7" i="13"/>
  <c r="R6" i="13"/>
  <c r="O6" i="13"/>
  <c r="N6" i="13"/>
  <c r="O9" i="12"/>
  <c r="G30" i="13" l="1"/>
  <c r="G16" i="13"/>
  <c r="G24" i="13"/>
  <c r="G18" i="13"/>
  <c r="G26" i="13"/>
  <c r="G20" i="13"/>
  <c r="G28" i="13"/>
  <c r="G22" i="13"/>
</calcChain>
</file>

<file path=xl/sharedStrings.xml><?xml version="1.0" encoding="utf-8"?>
<sst xmlns="http://schemas.openxmlformats.org/spreadsheetml/2006/main" count="178" uniqueCount="75">
  <si>
    <t>順位</t>
    <rPh sb="0" eb="2">
      <t>ジュンイ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</si>
  <si>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</si>
  <si>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</si>
  <si>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</si>
  <si>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</si>
  <si>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学校所在地</t>
    <rPh sb="0" eb="2">
      <t>ガッコウ</t>
    </rPh>
    <rPh sb="2" eb="5">
      <t>ショザイチ</t>
    </rPh>
    <phoneticPr fontId="1"/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</si>
  <si>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</si>
  <si>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</si>
  <si>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引率責任者</t>
    <rPh sb="0" eb="2">
      <t>インソツ</t>
    </rPh>
    <rPh sb="2" eb="5">
      <t>セキニンシャ</t>
    </rPh>
    <phoneticPr fontId="1"/>
  </si>
  <si>
    <t>監督氏名</t>
    <rPh sb="0" eb="2">
      <t>カントク</t>
    </rPh>
    <rPh sb="2" eb="4">
      <t>シメイ</t>
    </rPh>
    <phoneticPr fontId="1"/>
  </si>
  <si>
    <t>TEL</t>
    <phoneticPr fontId="1"/>
  </si>
  <si>
    <t>FAX</t>
    <phoneticPr fontId="1"/>
  </si>
  <si>
    <t>上記の者標記大会に出場することを認めます。</t>
    <rPh sb="0" eb="2">
      <t>ジョウキ</t>
    </rPh>
    <rPh sb="3" eb="4">
      <t>モノ</t>
    </rPh>
    <rPh sb="4" eb="6">
      <t>ヒョウキ</t>
    </rPh>
    <rPh sb="6" eb="8">
      <t>タイカイ</t>
    </rPh>
    <rPh sb="9" eb="11">
      <t>シュツジョウ</t>
    </rPh>
    <rPh sb="16" eb="17">
      <t>ミト</t>
    </rPh>
    <phoneticPr fontId="1"/>
  </si>
  <si>
    <t>団体戦</t>
    <rPh sb="0" eb="3">
      <t>ダンタイセン</t>
    </rPh>
    <phoneticPr fontId="1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</si>
  <si>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</si>
  <si>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</si>
  <si>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A</t>
    <phoneticPr fontId="1"/>
  </si>
  <si>
    <t>B</t>
    <phoneticPr fontId="1"/>
  </si>
  <si>
    <t>県内
順位</t>
    <rPh sb="0" eb="2">
      <t>ケンナイ</t>
    </rPh>
    <rPh sb="3" eb="5">
      <t>ジュンイ</t>
    </rPh>
    <phoneticPr fontId="1"/>
  </si>
  <si>
    <t>（女子団体戦用）</t>
    <rPh sb="1" eb="3">
      <t>ジョシ</t>
    </rPh>
    <rPh sb="3" eb="5">
      <t>ダンタイ</t>
    </rPh>
    <rPh sb="5" eb="6">
      <t>イクサ</t>
    </rPh>
    <rPh sb="6" eb="7">
      <t>ヨウ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</si>
  <si>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</si>
  <si>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</si>
  <si>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学校情報</t>
    <rPh sb="0" eb="2">
      <t>ガッコウ</t>
    </rPh>
    <rPh sb="2" eb="4">
      <t>ジョウホウ</t>
    </rPh>
    <phoneticPr fontId="1"/>
  </si>
  <si>
    <t>学校長名</t>
    <rPh sb="0" eb="3">
      <t>ガッコウチョウ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</si>
  <si>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</si>
  <si>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</si>
  <si>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</si>
  <si>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記入例</t>
    <rPh sb="0" eb="2">
      <t>キニュウ</t>
    </rPh>
    <rPh sb="2" eb="3">
      <t>レイ</t>
    </rPh>
    <phoneticPr fontId="10"/>
  </si>
  <si>
    <t>徳島　太郎</t>
    <rPh sb="0" eb="2">
      <t>トクシマ</t>
    </rPh>
    <rPh sb="3" eb="5">
      <t>タロウ</t>
    </rPh>
    <phoneticPr fontId="10"/>
  </si>
  <si>
    <t>770-0853</t>
    <phoneticPr fontId="10"/>
  </si>
  <si>
    <t>徳島市中徳島町1丁目５番地</t>
    <rPh sb="0" eb="3">
      <t>トクシマシ</t>
    </rPh>
    <rPh sb="3" eb="7">
      <t>ナカトクシマチョウ</t>
    </rPh>
    <rPh sb="8" eb="10">
      <t>チョウメ</t>
    </rPh>
    <rPh sb="11" eb="13">
      <t>バンチ</t>
    </rPh>
    <phoneticPr fontId="10"/>
  </si>
  <si>
    <t>監督情報</t>
    <rPh sb="0" eb="2">
      <t>カントク</t>
    </rPh>
    <rPh sb="2" eb="4">
      <t>ジョウホウ</t>
    </rPh>
    <phoneticPr fontId="1"/>
  </si>
  <si>
    <t>フリガナ</t>
    <phoneticPr fontId="1"/>
  </si>
  <si>
    <t>申込年月日</t>
    <rPh sb="0" eb="2">
      <t>モウシコミ</t>
    </rPh>
    <rPh sb="2" eb="5">
      <t>ネンガッピ</t>
    </rPh>
    <phoneticPr fontId="1"/>
  </si>
  <si>
    <t>090-1234-5678</t>
    <phoneticPr fontId="10"/>
  </si>
  <si>
    <t>団体戦選手情報</t>
    <rPh sb="0" eb="3">
      <t>ダンタイセン</t>
    </rPh>
    <rPh sb="3" eb="5">
      <t>センシュ</t>
    </rPh>
    <rPh sb="5" eb="7">
      <t>ジョウホウ</t>
    </rPh>
    <phoneticPr fontId="10"/>
  </si>
  <si>
    <t>選手名</t>
    <rPh sb="0" eb="3">
      <t>センシュメイ</t>
    </rPh>
    <phoneticPr fontId="1"/>
  </si>
  <si>
    <t>生年月日</t>
    <rPh sb="0" eb="2">
      <t>セイネン</t>
    </rPh>
    <rPh sb="2" eb="4">
      <t>ガッピ</t>
    </rPh>
    <phoneticPr fontId="1"/>
  </si>
  <si>
    <t>高越</t>
    <rPh sb="0" eb="2">
      <t>コウツ</t>
    </rPh>
    <phoneticPr fontId="1"/>
  </si>
  <si>
    <t>吉乃</t>
    <rPh sb="0" eb="2">
      <t>ヨシノ</t>
    </rPh>
    <phoneticPr fontId="1"/>
  </si>
  <si>
    <t>ヨシノ</t>
    <phoneticPr fontId="1"/>
  </si>
  <si>
    <t>088-653-9111</t>
    <phoneticPr fontId="10"/>
  </si>
  <si>
    <t>プルダウン↓</t>
    <phoneticPr fontId="10"/>
  </si>
  <si>
    <t>コウツ</t>
    <phoneticPr fontId="1"/>
  </si>
  <si>
    <t>（男子団体戦用）</t>
    <rPh sb="1" eb="3">
      <t>ダンシ</t>
    </rPh>
    <rPh sb="3" eb="5">
      <t>ダンタイ</t>
    </rPh>
    <rPh sb="5" eb="6">
      <t>イクサ</t>
    </rPh>
    <rPh sb="6" eb="7">
      <t>ヨウ</t>
    </rPh>
    <phoneticPr fontId="1"/>
  </si>
  <si>
    <t>プログラム用</t>
    <rPh sb="5" eb="6">
      <t>ヨウ</t>
    </rPh>
    <phoneticPr fontId="1"/>
  </si>
  <si>
    <t>今治東</t>
  </si>
  <si>
    <t>監　　　督</t>
    <rPh sb="0" eb="1">
      <t>ラン</t>
    </rPh>
    <rPh sb="4" eb="5">
      <t>ヨシ</t>
    </rPh>
    <phoneticPr fontId="1"/>
  </si>
  <si>
    <t>B</t>
    <phoneticPr fontId="1"/>
  </si>
  <si>
    <t>A</t>
    <phoneticPr fontId="1"/>
  </si>
  <si>
    <t>B</t>
    <phoneticPr fontId="1"/>
  </si>
  <si>
    <t>A</t>
    <phoneticPr fontId="1"/>
  </si>
  <si>
    <t>県名</t>
    <rPh sb="0" eb="2">
      <t>ケンメイ</t>
    </rPh>
    <phoneticPr fontId="1"/>
  </si>
  <si>
    <t>徳島</t>
    <rPh sb="0" eb="2">
      <t>トクシマ</t>
    </rPh>
    <phoneticPr fontId="10"/>
  </si>
  <si>
    <t>学校名</t>
    <rPh sb="0" eb="2">
      <t>ガッコウ</t>
    </rPh>
    <rPh sb="2" eb="3">
      <t>メイ</t>
    </rPh>
    <phoneticPr fontId="1"/>
  </si>
  <si>
    <t>城東高等学校</t>
    <rPh sb="0" eb="2">
      <t>ジョウトウ</t>
    </rPh>
    <rPh sb="2" eb="4">
      <t>コウトウ</t>
    </rPh>
    <rPh sb="4" eb="6">
      <t>ガッコウ</t>
    </rPh>
    <phoneticPr fontId="10"/>
  </si>
  <si>
    <t>課程</t>
    <rPh sb="0" eb="2">
      <t>カテイ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</si>
  <si>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</si>
  <si>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</si>
  <si>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FAX番号</t>
    <rPh sb="3" eb="5">
      <t>バンゴウ</t>
    </rPh>
    <phoneticPr fontId="1"/>
  </si>
  <si>
    <t>088-653-3103</t>
    <phoneticPr fontId="10"/>
  </si>
  <si>
    <t>緊急連絡先</t>
    <rPh sb="0" eb="2">
      <t>キンキュウ</t>
    </rPh>
    <rPh sb="2" eb="5">
      <t>レンラクサキ</t>
    </rPh>
    <phoneticPr fontId="1"/>
  </si>
  <si>
    <t>申込責任者</t>
    <rPh sb="0" eb="2">
      <t>モウシコ</t>
    </rPh>
    <rPh sb="2" eb="5">
      <t>セキニンシャ</t>
    </rPh>
    <phoneticPr fontId="1"/>
  </si>
  <si>
    <t>吉野川　三郎</t>
    <rPh sb="0" eb="3">
      <t>ヨシノガワ</t>
    </rPh>
    <rPh sb="4" eb="6">
      <t>サブロウ</t>
    </rPh>
    <phoneticPr fontId="10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</si>
  <si>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rPh sb="6" eb="7">
      <t>メイ</t>
    </rPh>
    <phoneticPr fontId="1"/>
  </si>
  <si>
    <t>芳野　峰夫</t>
    <rPh sb="0" eb="2">
      <t>ヨシノ</t>
    </rPh>
    <rPh sb="3" eb="5">
      <t>ミネオ</t>
    </rPh>
    <phoneticPr fontId="1"/>
  </si>
  <si>
    <t>○</t>
    <phoneticPr fontId="1"/>
  </si>
  <si>
    <t>県内順位</t>
    <rPh sb="0" eb="2">
      <t>ケンナイ</t>
    </rPh>
    <rPh sb="2" eb="4">
      <t>ジュンイ</t>
    </rPh>
    <phoneticPr fontId="1"/>
  </si>
  <si>
    <t>学校略称</t>
    <rPh sb="0" eb="2">
      <t>ガッコウ</t>
    </rPh>
    <rPh sb="2" eb="4">
      <t>リャクショウ</t>
    </rPh>
    <phoneticPr fontId="1"/>
  </si>
  <si>
    <t>城東</t>
    <rPh sb="0" eb="2">
      <t>ジョウトウ</t>
    </rPh>
    <phoneticPr fontId="10"/>
  </si>
  <si>
    <t>（　フリガナ　）</t>
    <phoneticPr fontId="1"/>
  </si>
  <si>
    <t>（　フリガナ　）</t>
    <phoneticPr fontId="1"/>
  </si>
  <si>
    <t>第44回　全日本高等学校選抜ソフトテニス大会四国予選会　参加申込書</t>
    <rPh sb="0" eb="1">
      <t>ダイ</t>
    </rPh>
    <rPh sb="3" eb="4">
      <t>カイ</t>
    </rPh>
    <rPh sb="5" eb="8">
      <t>ゼンニッポン</t>
    </rPh>
    <rPh sb="8" eb="10">
      <t>コウトウ</t>
    </rPh>
    <rPh sb="10" eb="12">
      <t>ガッコウ</t>
    </rPh>
    <rPh sb="12" eb="14">
      <t>センバツ</t>
    </rPh>
    <rPh sb="20" eb="22">
      <t>タイカイ</t>
    </rPh>
    <rPh sb="22" eb="24">
      <t>シコク</t>
    </rPh>
    <rPh sb="24" eb="26">
      <t>ヨセン</t>
    </rPh>
    <rPh sb="26" eb="27">
      <t>カイ</t>
    </rPh>
    <rPh sb="28" eb="30">
      <t>サンカ</t>
    </rPh>
    <rPh sb="30" eb="33">
      <t>モウシコミショ</t>
    </rPh>
    <phoneticPr fontId="1"/>
  </si>
  <si>
    <t>上記の者を県代表として出場することを認めます。</t>
    <rPh sb="0" eb="2">
      <t>ジョウキ</t>
    </rPh>
    <rPh sb="3" eb="4">
      <t>モノ</t>
    </rPh>
    <rPh sb="5" eb="8">
      <t>ケンダイヒョウ</t>
    </rPh>
    <rPh sb="11" eb="13">
      <t>シュツジョウ</t>
    </rPh>
    <rPh sb="18" eb="19">
      <t>ミト</t>
    </rPh>
    <phoneticPr fontId="1"/>
  </si>
  <si>
    <t>平成３０年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</si>
</sst>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\ &quot;県&quot;"/>
    <numFmt numFmtId="177" formatCode="yyyy/m/d;@"/>
    <numFmt numFmtId="178" formatCode="[$-411]ggge&quot;年　&quot;m&quot;月　&quot;d&quot;日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2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HG明朝B"/>
      <family val="1"/>
      <charset val="128"/>
    </font>
    <font>
      <b/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7" xfId="0" applyFill="1" applyBorder="1" applyAlignment="1">
      <alignment horizontal="center" vertical="center" shrinkToFit="1"/>
    </xf>
    <xf numFmtId="57" fontId="0" fillId="3" borderId="7" xfId="0" applyNumberFormat="1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57" fontId="0" fillId="2" borderId="10" xfId="0" applyNumberFormat="1" applyFill="1" applyBorder="1" applyAlignment="1">
      <alignment vertical="center" shrinkToFit="1"/>
    </xf>
    <xf numFmtId="0" fontId="0" fillId="3" borderId="5" xfId="0" applyFill="1" applyBorder="1" applyAlignment="1" applyProtection="1">
      <alignment vertical="center" shrinkToFit="1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3" borderId="22" xfId="0" applyFill="1" applyBorder="1" applyAlignment="1" applyProtection="1">
      <alignment vertical="center" shrinkToFit="1"/>
      <protection locked="0"/>
    </xf>
    <xf numFmtId="0" fontId="0" fillId="3" borderId="23" xfId="0" applyFill="1" applyBorder="1" applyAlignment="1" applyProtection="1">
      <alignment vertical="center" shrinkToFit="1"/>
      <protection locked="0"/>
    </xf>
    <xf numFmtId="0" fontId="0" fillId="3" borderId="24" xfId="0" applyFill="1" applyBorder="1" applyAlignment="1" applyProtection="1">
      <alignment vertical="center" shrinkToFit="1"/>
      <protection locked="0"/>
    </xf>
    <xf numFmtId="0" fontId="0" fillId="3" borderId="25" xfId="0" applyFill="1" applyBorder="1" applyAlignment="1" applyProtection="1">
      <alignment vertical="center" shrinkToFit="1"/>
      <protection locked="0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7" xfId="0" applyNumberFormat="1" applyFill="1" applyBorder="1" applyAlignment="1" applyProtection="1">
      <alignment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3" borderId="3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29" xfId="0" applyNumberFormat="1" applyFill="1" applyBorder="1" applyAlignment="1" applyProtection="1">
      <alignment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3" borderId="31" xfId="0" applyFill="1" applyBorder="1" applyAlignment="1" applyProtection="1">
      <alignment vertical="center" shrinkToFit="1"/>
      <protection locked="0"/>
    </xf>
    <xf numFmtId="0" fontId="0" fillId="3" borderId="32" xfId="0" applyFill="1" applyBorder="1" applyAlignment="1" applyProtection="1">
      <alignment vertical="center" shrinkToFit="1"/>
      <protection locked="0"/>
    </xf>
    <xf numFmtId="0" fontId="0" fillId="3" borderId="33" xfId="0" applyFill="1" applyBorder="1" applyAlignment="1" applyProtection="1">
      <alignment vertical="center" shrinkToFit="1"/>
      <protection locked="0"/>
    </xf>
    <xf numFmtId="0" fontId="0" fillId="3" borderId="34" xfId="0" applyFill="1" applyBorder="1" applyAlignment="1" applyProtection="1">
      <alignment vertical="center" shrinkToFit="1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36" xfId="0" applyNumberForma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8" xfId="0" applyNumberFormat="1" applyFont="1" applyBorder="1" applyAlignment="1">
      <alignment horizontal="center" vertical="center" shrinkToFit="1"/>
    </xf>
    <xf numFmtId="0" fontId="13" fillId="0" borderId="39" xfId="0" applyNumberFormat="1" applyFont="1" applyBorder="1" applyAlignment="1">
      <alignment horizontal="center" vertical="center" shrinkToFit="1"/>
    </xf>
    <xf numFmtId="0" fontId="13" fillId="0" borderId="42" xfId="0" applyNumberFormat="1" applyFont="1" applyBorder="1" applyAlignment="1">
      <alignment horizontal="center" vertical="center" shrinkToFit="1"/>
    </xf>
    <xf numFmtId="0" fontId="13" fillId="0" borderId="44" xfId="0" applyNumberFormat="1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57" fontId="0" fillId="3" borderId="5" xfId="0" applyNumberFormat="1" applyFill="1" applyBorder="1" applyAlignment="1" applyProtection="1">
      <alignment vertical="center" shrinkToFit="1"/>
      <protection locked="0"/>
    </xf>
    <xf numFmtId="0" fontId="15" fillId="0" borderId="0" xfId="0" applyFont="1">
      <alignment vertical="center"/>
    </xf>
    <xf numFmtId="57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57" fontId="0" fillId="3" borderId="9" xfId="0" applyNumberForma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7" xfId="0" applyFont="1" applyBorder="1">
      <alignment vertical="center"/>
    </xf>
    <xf numFmtId="0" fontId="0" fillId="3" borderId="7" xfId="0" applyNumberFormat="1" applyFill="1" applyBorder="1" applyAlignment="1" applyProtection="1">
      <alignment vertical="center" shrinkToFit="1"/>
      <protection locked="0"/>
    </xf>
    <xf numFmtId="57" fontId="0" fillId="3" borderId="7" xfId="0" applyNumberFormat="1" applyFill="1" applyBorder="1" applyAlignment="1" applyProtection="1">
      <alignment horizontal="center" vertical="center" shrinkToFit="1"/>
      <protection locked="0"/>
    </xf>
    <xf numFmtId="57" fontId="0" fillId="3" borderId="5" xfId="0" applyNumberFormat="1" applyFill="1" applyBorder="1" applyAlignment="1" applyProtection="1">
      <alignment horizontal="center" vertical="center" shrinkToFit="1"/>
      <protection locked="0"/>
    </xf>
    <xf numFmtId="57" fontId="0" fillId="2" borderId="9" xfId="0" applyNumberFormat="1" applyFill="1" applyBorder="1" applyAlignment="1">
      <alignment horizontal="center" vertical="center" shrinkToFit="1"/>
    </xf>
    <xf numFmtId="57" fontId="0" fillId="3" borderId="26" xfId="0" applyNumberFormat="1" applyFill="1" applyBorder="1" applyAlignment="1" applyProtection="1">
      <alignment horizontal="center" vertical="center" shrinkToFit="1"/>
      <protection locked="0"/>
    </xf>
    <xf numFmtId="57" fontId="0" fillId="3" borderId="35" xfId="0" applyNumberForma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16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57" fontId="0" fillId="3" borderId="5" xfId="0" applyNumberFormat="1" applyFill="1" applyBorder="1" applyAlignment="1" applyProtection="1">
      <alignment horizontal="center" vertical="center" shrinkToFit="1"/>
      <protection locked="0"/>
    </xf>
    <xf numFmtId="57" fontId="0" fillId="3" borderId="3" xfId="0" applyNumberFormat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right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vertical="center" shrinkToFit="1"/>
    </xf>
    <xf numFmtId="0" fontId="12" fillId="5" borderId="1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6" borderId="6" xfId="0" applyFont="1" applyFill="1" applyBorder="1" applyAlignment="1">
      <alignment horizontal="distributed" vertical="center" shrinkToFit="1"/>
    </xf>
    <xf numFmtId="0" fontId="3" fillId="6" borderId="12" xfId="0" applyFont="1" applyFill="1" applyBorder="1" applyAlignment="1">
      <alignment horizontal="distributed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0" fontId="0" fillId="0" borderId="13" xfId="0" applyNumberFormat="1" applyFill="1" applyBorder="1" applyAlignment="1">
      <alignment horizontal="center" vertical="center" shrinkToFit="1"/>
    </xf>
    <xf numFmtId="0" fontId="13" fillId="0" borderId="28" xfId="0" applyNumberFormat="1" applyFont="1" applyBorder="1" applyAlignment="1">
      <alignment horizontal="center" vertical="center" shrinkToFit="1"/>
    </xf>
    <xf numFmtId="0" fontId="13" fillId="0" borderId="7" xfId="0" applyNumberFormat="1" applyFont="1" applyBorder="1" applyAlignment="1">
      <alignment horizontal="center" vertical="center" shrinkToFit="1"/>
    </xf>
    <xf numFmtId="0" fontId="13" fillId="0" borderId="29" xfId="0" applyNumberFormat="1" applyFont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distributed" vertical="center" shrinkToFit="1"/>
    </xf>
    <xf numFmtId="0" fontId="3" fillId="6" borderId="13" xfId="0" applyFont="1" applyFill="1" applyBorder="1" applyAlignment="1">
      <alignment horizontal="distributed" vertical="center" shrinkToFit="1"/>
    </xf>
    <xf numFmtId="0" fontId="13" fillId="0" borderId="16" xfId="0" applyNumberFormat="1" applyFont="1" applyBorder="1" applyAlignment="1">
      <alignment horizontal="center" vertical="center" shrinkToFit="1"/>
    </xf>
    <xf numFmtId="0" fontId="13" fillId="0" borderId="38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13" xfId="0" applyBorder="1" applyAlignment="1">
      <alignment horizontal="distributed" vertical="center" shrinkToFit="1"/>
    </xf>
    <xf numFmtId="0" fontId="13" fillId="0" borderId="40" xfId="0" applyNumberFormat="1" applyFont="1" applyBorder="1" applyAlignment="1">
      <alignment horizontal="center" vertical="center" shrinkToFit="1"/>
    </xf>
    <xf numFmtId="0" fontId="13" fillId="0" borderId="41" xfId="0" applyNumberFormat="1" applyFont="1" applyBorder="1" applyAlignment="1">
      <alignment horizontal="center" vertical="center" shrinkToFit="1"/>
    </xf>
    <xf numFmtId="0" fontId="13" fillId="0" borderId="31" xfId="0" applyNumberFormat="1" applyFont="1" applyBorder="1" applyAlignment="1">
      <alignment horizontal="center" vertical="center" shrinkToFit="1"/>
    </xf>
    <xf numFmtId="0" fontId="13" fillId="0" borderId="43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2" xfId="0" applyBorder="1" applyAlignment="1">
      <alignment horizontal="distributed" vertical="center" shrinkToFit="1"/>
    </xf>
    <xf numFmtId="0" fontId="0" fillId="0" borderId="6" xfId="0" applyNumberFormat="1" applyBorder="1" applyAlignment="1">
      <alignment horizontal="left" vertical="center" shrinkToFit="1"/>
    </xf>
    <xf numFmtId="0" fontId="0" fillId="0" borderId="14" xfId="0" applyNumberFormat="1" applyBorder="1" applyAlignment="1">
      <alignment horizontal="left" vertical="center" shrinkToFit="1"/>
    </xf>
    <xf numFmtId="0" fontId="0" fillId="0" borderId="12" xfId="0" applyNumberFormat="1" applyBorder="1" applyAlignment="1">
      <alignment horizontal="left" vertical="center" shrinkToFit="1"/>
    </xf>
    <xf numFmtId="0" fontId="13" fillId="0" borderId="37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14" fontId="2" fillId="0" borderId="9" xfId="0" applyNumberFormat="1" applyFont="1" applyBorder="1" applyAlignment="1">
      <alignment horizontal="center"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178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distributed" vertical="center" shrinkToFit="1"/>
    </xf>
    <xf numFmtId="0" fontId="3" fillId="2" borderId="12" xfId="0" applyFont="1" applyFill="1" applyBorder="1" applyAlignment="1">
      <alignment horizontal="distributed" vertical="center" shrinkToFit="1"/>
    </xf>
    <xf numFmtId="0" fontId="3" fillId="2" borderId="4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10)%20&#23554;&#38272;&#22996;&#21729;&#38263;&#38306;&#20418;/(1419)%20&#23554;&#38272;&#22996;&#21729;&#38263;&#26989;&#21209;/(10)%20&#21442;&#21152;&#30003;&#36796;&#26360;/201706_&#30476;&#32207;&#20307;(6&#26376;2&#26085;-5&#26085;)/&#32207;&#20307;_&#24499;&#23798;&#24066;&#314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5月選手権(団体)"/>
      <sheetName val="6月総体(団体)"/>
      <sheetName val="11月新人(団体)"/>
      <sheetName val="5月選手権"/>
      <sheetName val="6月総体"/>
      <sheetName val="8月夏季選"/>
      <sheetName val="10月新人"/>
      <sheetName val="11月シングルス"/>
    </sheetNames>
    <sheetDataSet>
      <sheetData sheetId="0">
        <row r="4">
          <cell r="K4" t="str">
            <v>男子</v>
          </cell>
        </row>
        <row r="5">
          <cell r="K5" t="str">
            <v>女子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tabSelected="1" workbookViewId="0"/>
  </sheetViews>
  <sheetFormatPr defaultRowHeight="13" x14ac:dyDescent="0.2"/>
  <sheetData>
    <row r="1" spans="1:17" x14ac:dyDescent="0.2">
      <c r="B1" s="89" t="s">
        <v>22</v>
      </c>
      <c r="C1" s="90"/>
      <c r="D1" s="90"/>
      <c r="E1" s="90"/>
      <c r="F1" s="90"/>
      <c r="G1" s="90"/>
      <c r="H1" s="58"/>
      <c r="I1" s="59"/>
    </row>
    <row r="2" spans="1:17" x14ac:dyDescent="0.2">
      <c r="B2" s="5" t="s">
        <v>52</v>
      </c>
      <c r="C2" s="75" t="s">
        <v>54</v>
      </c>
      <c r="D2" s="78"/>
      <c r="E2" s="5" t="s">
        <v>56</v>
      </c>
      <c r="F2" s="75" t="s">
        <v>23</v>
      </c>
      <c r="G2" s="78"/>
      <c r="I2" s="11" t="s">
        <v>33</v>
      </c>
      <c r="K2" s="61" t="s">
        <v>68</v>
      </c>
    </row>
    <row r="3" spans="1:17" x14ac:dyDescent="0.2">
      <c r="A3" s="12" t="s">
        <v>27</v>
      </c>
      <c r="B3" s="16" t="s">
        <v>53</v>
      </c>
      <c r="C3" s="79" t="s">
        <v>55</v>
      </c>
      <c r="D3" s="81"/>
      <c r="E3" s="13" t="s">
        <v>42</v>
      </c>
      <c r="F3" s="79" t="s">
        <v>28</v>
      </c>
      <c r="G3" s="81"/>
      <c r="I3" s="18">
        <v>43408</v>
      </c>
      <c r="K3" s="13" t="s">
        <v>69</v>
      </c>
      <c r="M3" s="63" t="s">
        <v>57</v>
      </c>
    </row>
    <row r="4" spans="1:17" x14ac:dyDescent="0.2">
      <c r="B4" s="57"/>
      <c r="C4" s="85"/>
      <c r="D4" s="86"/>
      <c r="E4" s="55"/>
      <c r="F4" s="87"/>
      <c r="G4" s="88"/>
      <c r="I4" s="60"/>
      <c r="K4" s="66"/>
      <c r="M4" s="63" t="s">
        <v>58</v>
      </c>
    </row>
    <row r="5" spans="1:17" x14ac:dyDescent="0.2">
      <c r="B5" s="11" t="s">
        <v>24</v>
      </c>
      <c r="C5" s="75" t="s">
        <v>25</v>
      </c>
      <c r="D5" s="77"/>
      <c r="E5" s="78"/>
      <c r="F5" s="11" t="s">
        <v>26</v>
      </c>
      <c r="G5" s="11" t="s">
        <v>59</v>
      </c>
      <c r="I5" s="91" t="s">
        <v>62</v>
      </c>
      <c r="J5" s="92"/>
      <c r="K5" s="75" t="s">
        <v>64</v>
      </c>
      <c r="L5" s="78"/>
      <c r="M5" s="11" t="s">
        <v>61</v>
      </c>
    </row>
    <row r="6" spans="1:17" x14ac:dyDescent="0.2">
      <c r="A6" s="12" t="s">
        <v>27</v>
      </c>
      <c r="B6" s="13" t="s">
        <v>29</v>
      </c>
      <c r="C6" s="79" t="s">
        <v>30</v>
      </c>
      <c r="D6" s="80"/>
      <c r="E6" s="81"/>
      <c r="F6" s="13" t="s">
        <v>41</v>
      </c>
      <c r="G6" s="13" t="s">
        <v>60</v>
      </c>
      <c r="I6" s="79" t="s">
        <v>65</v>
      </c>
      <c r="J6" s="81"/>
      <c r="K6" s="79" t="s">
        <v>63</v>
      </c>
      <c r="L6" s="81"/>
      <c r="M6" s="17" t="s">
        <v>34</v>
      </c>
    </row>
    <row r="7" spans="1:17" x14ac:dyDescent="0.2">
      <c r="B7" s="14"/>
      <c r="C7" s="82"/>
      <c r="D7" s="83"/>
      <c r="E7" s="84"/>
      <c r="F7" s="15"/>
      <c r="G7" s="15"/>
      <c r="I7" s="93"/>
      <c r="J7" s="94"/>
      <c r="K7" s="93"/>
      <c r="L7" s="94"/>
      <c r="M7" s="22"/>
    </row>
    <row r="9" spans="1:17" x14ac:dyDescent="0.2">
      <c r="J9" s="56"/>
      <c r="K9" s="56"/>
      <c r="L9" s="56"/>
      <c r="M9" s="56"/>
      <c r="N9" s="56"/>
      <c r="O9" s="56"/>
      <c r="P9" s="56"/>
      <c r="Q9" s="56"/>
    </row>
    <row r="10" spans="1:17" x14ac:dyDescent="0.2">
      <c r="B10" s="71" t="s">
        <v>35</v>
      </c>
      <c r="C10" s="72"/>
      <c r="D10" s="72"/>
      <c r="E10" s="72"/>
      <c r="F10" s="72"/>
      <c r="G10" s="72"/>
      <c r="H10" s="73"/>
      <c r="J10" s="95" t="s">
        <v>31</v>
      </c>
      <c r="K10" s="95"/>
      <c r="L10" s="95"/>
      <c r="M10" s="56"/>
      <c r="N10" s="56"/>
      <c r="O10" s="56"/>
      <c r="P10" s="56"/>
      <c r="Q10" s="56"/>
    </row>
    <row r="11" spans="1:17" x14ac:dyDescent="0.2">
      <c r="B11" s="74" t="s">
        <v>36</v>
      </c>
      <c r="C11" s="74"/>
      <c r="D11" s="74" t="s">
        <v>32</v>
      </c>
      <c r="E11" s="75"/>
      <c r="F11" s="23" t="s">
        <v>1</v>
      </c>
      <c r="G11" s="23" t="s">
        <v>37</v>
      </c>
      <c r="H11" s="23" t="s">
        <v>4</v>
      </c>
      <c r="J11" s="74" t="s">
        <v>9</v>
      </c>
      <c r="K11" s="74"/>
      <c r="L11" s="11" t="s">
        <v>61</v>
      </c>
      <c r="M11" s="64" t="s">
        <v>67</v>
      </c>
      <c r="N11" s="56"/>
      <c r="O11" s="56"/>
      <c r="P11" s="56"/>
      <c r="Q11" s="56"/>
    </row>
    <row r="12" spans="1:17" ht="13.5" thickBot="1" x14ac:dyDescent="0.25">
      <c r="A12" s="12" t="s">
        <v>27</v>
      </c>
      <c r="B12" s="24" t="s">
        <v>38</v>
      </c>
      <c r="C12" s="25" t="s">
        <v>39</v>
      </c>
      <c r="D12" s="26" t="s">
        <v>43</v>
      </c>
      <c r="E12" s="27" t="s">
        <v>40</v>
      </c>
      <c r="F12" s="28">
        <v>3</v>
      </c>
      <c r="G12" s="68">
        <v>36559</v>
      </c>
      <c r="H12" s="29"/>
      <c r="J12" s="96" t="s">
        <v>63</v>
      </c>
      <c r="K12" s="96"/>
      <c r="L12" s="17" t="s">
        <v>34</v>
      </c>
      <c r="M12" s="13" t="s">
        <v>42</v>
      </c>
      <c r="N12" s="62">
        <v>1</v>
      </c>
      <c r="O12" s="56"/>
      <c r="P12" s="56"/>
      <c r="Q12" s="56"/>
    </row>
    <row r="13" spans="1:17" x14ac:dyDescent="0.2">
      <c r="A13" s="30">
        <v>1</v>
      </c>
      <c r="B13" s="31"/>
      <c r="C13" s="32"/>
      <c r="D13" s="33"/>
      <c r="E13" s="34"/>
      <c r="F13" s="35"/>
      <c r="G13" s="69"/>
      <c r="H13" s="36"/>
      <c r="J13" s="76"/>
      <c r="K13" s="76"/>
      <c r="L13" s="22"/>
      <c r="M13" s="65"/>
      <c r="N13" s="62">
        <v>2</v>
      </c>
      <c r="O13" s="56"/>
      <c r="P13" s="56"/>
      <c r="Q13" s="56"/>
    </row>
    <row r="14" spans="1:17" x14ac:dyDescent="0.2">
      <c r="A14" s="37">
        <v>2</v>
      </c>
      <c r="B14" s="19"/>
      <c r="C14" s="20"/>
      <c r="D14" s="21"/>
      <c r="E14" s="38"/>
      <c r="F14" s="39"/>
      <c r="G14" s="66"/>
      <c r="H14" s="40"/>
      <c r="J14" s="56"/>
      <c r="K14" s="56"/>
      <c r="L14" s="56"/>
      <c r="M14" s="56"/>
      <c r="N14" s="62">
        <v>3</v>
      </c>
      <c r="O14" s="56"/>
      <c r="P14" s="56"/>
      <c r="Q14" s="56"/>
    </row>
    <row r="15" spans="1:17" x14ac:dyDescent="0.2">
      <c r="A15" s="37">
        <v>3</v>
      </c>
      <c r="B15" s="19"/>
      <c r="C15" s="20"/>
      <c r="D15" s="21"/>
      <c r="E15" s="38"/>
      <c r="F15" s="39"/>
      <c r="G15" s="66"/>
      <c r="H15" s="40"/>
      <c r="J15" s="56"/>
      <c r="K15" s="56"/>
      <c r="L15" s="56"/>
      <c r="M15" s="56"/>
      <c r="N15" s="62">
        <v>4</v>
      </c>
      <c r="O15" s="56"/>
      <c r="P15" s="56"/>
      <c r="Q15" s="56"/>
    </row>
    <row r="16" spans="1:17" x14ac:dyDescent="0.2">
      <c r="A16" s="37">
        <v>4</v>
      </c>
      <c r="B16" s="19"/>
      <c r="C16" s="20"/>
      <c r="D16" s="21"/>
      <c r="E16" s="38"/>
      <c r="F16" s="39"/>
      <c r="G16" s="66"/>
      <c r="H16" s="40"/>
      <c r="J16" s="56"/>
      <c r="K16" s="56"/>
      <c r="L16" s="56"/>
      <c r="M16" s="56"/>
      <c r="N16" s="56"/>
      <c r="O16" s="56"/>
      <c r="P16" s="56"/>
      <c r="Q16" s="56"/>
    </row>
    <row r="17" spans="1:17" x14ac:dyDescent="0.2">
      <c r="A17" s="37">
        <v>5</v>
      </c>
      <c r="B17" s="19"/>
      <c r="C17" s="20"/>
      <c r="D17" s="21"/>
      <c r="E17" s="38"/>
      <c r="F17" s="39"/>
      <c r="G17" s="66"/>
      <c r="H17" s="40"/>
      <c r="J17" s="56"/>
      <c r="K17" s="56"/>
      <c r="L17" s="56"/>
      <c r="M17" s="56"/>
      <c r="N17" s="56"/>
      <c r="O17" s="56"/>
      <c r="P17" s="56"/>
      <c r="Q17" s="56"/>
    </row>
    <row r="18" spans="1:17" x14ac:dyDescent="0.2">
      <c r="A18" s="37">
        <v>6</v>
      </c>
      <c r="B18" s="19"/>
      <c r="C18" s="20"/>
      <c r="D18" s="21"/>
      <c r="E18" s="38"/>
      <c r="F18" s="39"/>
      <c r="G18" s="66"/>
      <c r="H18" s="40"/>
    </row>
    <row r="19" spans="1:17" x14ac:dyDescent="0.2">
      <c r="A19" s="37">
        <v>7</v>
      </c>
      <c r="B19" s="19"/>
      <c r="C19" s="20"/>
      <c r="D19" s="21"/>
      <c r="E19" s="38"/>
      <c r="F19" s="39"/>
      <c r="G19" s="66"/>
      <c r="H19" s="40"/>
    </row>
    <row r="20" spans="1:17" ht="13.5" thickBot="1" x14ac:dyDescent="0.25">
      <c r="A20" s="41">
        <v>8</v>
      </c>
      <c r="B20" s="42"/>
      <c r="C20" s="43"/>
      <c r="D20" s="44"/>
      <c r="E20" s="45"/>
      <c r="F20" s="46"/>
      <c r="G20" s="70"/>
      <c r="H20" s="47"/>
    </row>
    <row r="25" spans="1:17" x14ac:dyDescent="0.2">
      <c r="P25" s="62" t="s">
        <v>66</v>
      </c>
    </row>
  </sheetData>
  <sheetProtection sheet="1" objects="1" scenarios="1"/>
  <protectedRanges>
    <protectedRange sqref="B13:H20 B7:G7 B4:G4 I4 I7:M7 J13:M13 K4" name="範囲1"/>
  </protectedRanges>
  <mergeCells count="23">
    <mergeCell ref="C4:D4"/>
    <mergeCell ref="F2:G2"/>
    <mergeCell ref="F3:G3"/>
    <mergeCell ref="F4:G4"/>
    <mergeCell ref="B1:G1"/>
    <mergeCell ref="C2:D2"/>
    <mergeCell ref="C3:D3"/>
    <mergeCell ref="B10:H10"/>
    <mergeCell ref="B11:C11"/>
    <mergeCell ref="D11:E11"/>
    <mergeCell ref="J13:K13"/>
    <mergeCell ref="C5:E5"/>
    <mergeCell ref="C6:E6"/>
    <mergeCell ref="C7:E7"/>
    <mergeCell ref="I5:J5"/>
    <mergeCell ref="I6:J6"/>
    <mergeCell ref="I7:J7"/>
    <mergeCell ref="J10:L10"/>
    <mergeCell ref="K6:L6"/>
    <mergeCell ref="J11:K11"/>
    <mergeCell ref="J12:K12"/>
    <mergeCell ref="K7:L7"/>
    <mergeCell ref="K5:L5"/>
  </mergeCells>
  <phoneticPr fontId="1"/>
  <dataValidations count="5">
    <dataValidation imeMode="hiragana" allowBlank="1" showInputMessage="1" showErrorMessage="1" sqref="K4 B4:C4 B13:C20 C7:E7 F4 K7 J13 I7"/>
    <dataValidation imeMode="halfAlpha" allowBlank="1" showInputMessage="1" showErrorMessage="1" sqref="M7 F7:G7 L13 B7 F13:G20"/>
    <dataValidation imeMode="fullKatakana" allowBlank="1" showInputMessage="1" showErrorMessage="1" sqref="D13:E20"/>
    <dataValidation type="list" imeMode="hiragana" allowBlank="1" showInputMessage="1" showErrorMessage="1" sqref="E4">
      <formula1>$M$3:$M$4</formula1>
    </dataValidation>
    <dataValidation type="list" imeMode="hiragana" allowBlank="1" showInputMessage="1" showErrorMessage="1" sqref="M13">
      <formula1>$N$12:$N$15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P25"/>
  <sheetViews>
    <sheetView workbookViewId="0"/>
  </sheetViews>
  <sheetFormatPr defaultRowHeight="13" x14ac:dyDescent="0.2"/>
  <sheetData>
    <row r="1" spans="1:16" x14ac:dyDescent="0.2">
      <c r="B1" s="89" t="s">
        <v>22</v>
      </c>
      <c r="C1" s="90"/>
      <c r="D1" s="90"/>
      <c r="E1" s="90"/>
      <c r="F1" s="90"/>
      <c r="G1" s="90"/>
      <c r="H1" s="58"/>
      <c r="I1" s="59"/>
    </row>
    <row r="2" spans="1:16" x14ac:dyDescent="0.2">
      <c r="B2" s="5" t="s">
        <v>52</v>
      </c>
      <c r="C2" s="75" t="s">
        <v>54</v>
      </c>
      <c r="D2" s="78"/>
      <c r="E2" s="5" t="s">
        <v>56</v>
      </c>
      <c r="F2" s="75" t="s">
        <v>23</v>
      </c>
      <c r="G2" s="78"/>
      <c r="I2" s="11" t="s">
        <v>33</v>
      </c>
      <c r="K2" s="61" t="s">
        <v>68</v>
      </c>
    </row>
    <row r="3" spans="1:16" x14ac:dyDescent="0.2">
      <c r="A3" s="12" t="s">
        <v>27</v>
      </c>
      <c r="B3" s="16" t="s">
        <v>53</v>
      </c>
      <c r="C3" s="79" t="s">
        <v>55</v>
      </c>
      <c r="D3" s="81"/>
      <c r="E3" s="13" t="s">
        <v>42</v>
      </c>
      <c r="F3" s="79" t="s">
        <v>28</v>
      </c>
      <c r="G3" s="81"/>
      <c r="I3" s="18">
        <v>43408</v>
      </c>
      <c r="K3" s="13" t="s">
        <v>69</v>
      </c>
      <c r="M3" s="63" t="s">
        <v>57</v>
      </c>
    </row>
    <row r="4" spans="1:16" x14ac:dyDescent="0.2">
      <c r="B4" s="67"/>
      <c r="C4" s="85"/>
      <c r="D4" s="86"/>
      <c r="E4" s="55"/>
      <c r="F4" s="87"/>
      <c r="G4" s="88"/>
      <c r="I4" s="60"/>
      <c r="K4" s="66"/>
      <c r="M4" s="63" t="s">
        <v>58</v>
      </c>
    </row>
    <row r="5" spans="1:16" x14ac:dyDescent="0.2">
      <c r="B5" s="11" t="s">
        <v>24</v>
      </c>
      <c r="C5" s="75" t="s">
        <v>25</v>
      </c>
      <c r="D5" s="77"/>
      <c r="E5" s="78"/>
      <c r="F5" s="11" t="s">
        <v>26</v>
      </c>
      <c r="G5" s="11" t="s">
        <v>59</v>
      </c>
      <c r="I5" s="91" t="s">
        <v>62</v>
      </c>
      <c r="J5" s="92"/>
      <c r="K5" s="75" t="s">
        <v>64</v>
      </c>
      <c r="L5" s="78"/>
      <c r="M5" s="11" t="s">
        <v>61</v>
      </c>
    </row>
    <row r="6" spans="1:16" x14ac:dyDescent="0.2">
      <c r="A6" s="12" t="s">
        <v>27</v>
      </c>
      <c r="B6" s="13" t="s">
        <v>29</v>
      </c>
      <c r="C6" s="79" t="s">
        <v>30</v>
      </c>
      <c r="D6" s="80"/>
      <c r="E6" s="81"/>
      <c r="F6" s="13" t="s">
        <v>41</v>
      </c>
      <c r="G6" s="13" t="s">
        <v>60</v>
      </c>
      <c r="I6" s="79" t="s">
        <v>65</v>
      </c>
      <c r="J6" s="81"/>
      <c r="K6" s="79" t="s">
        <v>63</v>
      </c>
      <c r="L6" s="81"/>
      <c r="M6" s="17" t="s">
        <v>34</v>
      </c>
    </row>
    <row r="7" spans="1:16" x14ac:dyDescent="0.2">
      <c r="B7" s="14"/>
      <c r="C7" s="82"/>
      <c r="D7" s="83"/>
      <c r="E7" s="84"/>
      <c r="F7" s="15"/>
      <c r="G7" s="15"/>
      <c r="I7" s="93"/>
      <c r="J7" s="94"/>
      <c r="K7" s="93"/>
      <c r="L7" s="94"/>
      <c r="M7" s="22"/>
    </row>
    <row r="9" spans="1:16" x14ac:dyDescent="0.2">
      <c r="J9" s="56"/>
      <c r="K9" s="56"/>
      <c r="L9" s="56"/>
      <c r="M9" s="56"/>
      <c r="N9" s="56"/>
      <c r="O9" s="56"/>
      <c r="P9" s="56"/>
    </row>
    <row r="10" spans="1:16" x14ac:dyDescent="0.2">
      <c r="B10" s="71" t="s">
        <v>35</v>
      </c>
      <c r="C10" s="72"/>
      <c r="D10" s="72"/>
      <c r="E10" s="72"/>
      <c r="F10" s="72"/>
      <c r="G10" s="72"/>
      <c r="H10" s="73"/>
      <c r="J10" s="95" t="s">
        <v>31</v>
      </c>
      <c r="K10" s="95"/>
      <c r="L10" s="95"/>
      <c r="M10" s="56"/>
      <c r="N10" s="56"/>
      <c r="O10" s="56"/>
      <c r="P10" s="56"/>
    </row>
    <row r="11" spans="1:16" x14ac:dyDescent="0.2">
      <c r="B11" s="74" t="s">
        <v>36</v>
      </c>
      <c r="C11" s="74"/>
      <c r="D11" s="74" t="s">
        <v>32</v>
      </c>
      <c r="E11" s="75"/>
      <c r="F11" s="23" t="s">
        <v>1</v>
      </c>
      <c r="G11" s="23" t="s">
        <v>37</v>
      </c>
      <c r="H11" s="23" t="s">
        <v>4</v>
      </c>
      <c r="J11" s="74" t="s">
        <v>9</v>
      </c>
      <c r="K11" s="74"/>
      <c r="L11" s="11" t="s">
        <v>61</v>
      </c>
      <c r="M11" s="64" t="s">
        <v>67</v>
      </c>
      <c r="N11" s="56"/>
      <c r="O11" s="56"/>
      <c r="P11" s="56"/>
    </row>
    <row r="12" spans="1:16" ht="13.5" thickBot="1" x14ac:dyDescent="0.25">
      <c r="A12" s="12" t="s">
        <v>27</v>
      </c>
      <c r="B12" s="24" t="s">
        <v>38</v>
      </c>
      <c r="C12" s="25" t="s">
        <v>39</v>
      </c>
      <c r="D12" s="26" t="s">
        <v>43</v>
      </c>
      <c r="E12" s="27" t="s">
        <v>40</v>
      </c>
      <c r="F12" s="28">
        <v>3</v>
      </c>
      <c r="G12" s="68">
        <v>36559</v>
      </c>
      <c r="H12" s="29"/>
      <c r="J12" s="96" t="s">
        <v>63</v>
      </c>
      <c r="K12" s="96"/>
      <c r="L12" s="17" t="s">
        <v>34</v>
      </c>
      <c r="M12" s="13" t="s">
        <v>42</v>
      </c>
      <c r="N12" s="62">
        <v>1</v>
      </c>
      <c r="O12" s="56"/>
      <c r="P12" s="56"/>
    </row>
    <row r="13" spans="1:16" x14ac:dyDescent="0.2">
      <c r="A13" s="30">
        <v>1</v>
      </c>
      <c r="B13" s="31"/>
      <c r="C13" s="32"/>
      <c r="D13" s="33"/>
      <c r="E13" s="34"/>
      <c r="F13" s="35"/>
      <c r="G13" s="69"/>
      <c r="H13" s="36"/>
      <c r="J13" s="76"/>
      <c r="K13" s="76"/>
      <c r="L13" s="22"/>
      <c r="M13" s="65"/>
      <c r="N13" s="62">
        <v>2</v>
      </c>
      <c r="O13" s="56"/>
      <c r="P13" s="56"/>
    </row>
    <row r="14" spans="1:16" x14ac:dyDescent="0.2">
      <c r="A14" s="37">
        <v>2</v>
      </c>
      <c r="B14" s="19"/>
      <c r="C14" s="20"/>
      <c r="D14" s="21"/>
      <c r="E14" s="38"/>
      <c r="F14" s="39"/>
      <c r="G14" s="66"/>
      <c r="H14" s="40"/>
      <c r="J14" s="56"/>
      <c r="K14" s="56"/>
      <c r="L14" s="56"/>
      <c r="M14" s="56"/>
      <c r="N14" s="62">
        <v>3</v>
      </c>
      <c r="O14" s="56"/>
      <c r="P14" s="56"/>
    </row>
    <row r="15" spans="1:16" x14ac:dyDescent="0.2">
      <c r="A15" s="37">
        <v>3</v>
      </c>
      <c r="B15" s="19"/>
      <c r="C15" s="20"/>
      <c r="D15" s="21"/>
      <c r="E15" s="38"/>
      <c r="F15" s="39"/>
      <c r="G15" s="66"/>
      <c r="H15" s="40"/>
      <c r="J15" s="56"/>
      <c r="K15" s="56"/>
      <c r="L15" s="56"/>
      <c r="M15" s="56"/>
      <c r="N15" s="62">
        <v>4</v>
      </c>
      <c r="O15" s="56"/>
      <c r="P15" s="56"/>
    </row>
    <row r="16" spans="1:16" x14ac:dyDescent="0.2">
      <c r="A16" s="37">
        <v>4</v>
      </c>
      <c r="B16" s="19"/>
      <c r="C16" s="20"/>
      <c r="D16" s="21"/>
      <c r="E16" s="38"/>
      <c r="F16" s="39"/>
      <c r="G16" s="66"/>
      <c r="H16" s="40"/>
      <c r="J16" s="56"/>
      <c r="K16" s="56"/>
      <c r="L16" s="56"/>
      <c r="M16" s="56"/>
      <c r="N16" s="56"/>
      <c r="O16" s="56"/>
      <c r="P16" s="56"/>
    </row>
    <row r="17" spans="1:16" x14ac:dyDescent="0.2">
      <c r="A17" s="37">
        <v>5</v>
      </c>
      <c r="B17" s="19"/>
      <c r="C17" s="20"/>
      <c r="D17" s="21"/>
      <c r="E17" s="38"/>
      <c r="F17" s="39"/>
      <c r="G17" s="66"/>
      <c r="H17" s="40"/>
      <c r="J17" s="56"/>
      <c r="K17" s="56"/>
      <c r="L17" s="56"/>
      <c r="M17" s="56"/>
      <c r="N17" s="56"/>
      <c r="O17" s="56"/>
      <c r="P17" s="56"/>
    </row>
    <row r="18" spans="1:16" x14ac:dyDescent="0.2">
      <c r="A18" s="37">
        <v>6</v>
      </c>
      <c r="B18" s="19"/>
      <c r="C18" s="20"/>
      <c r="D18" s="21"/>
      <c r="E18" s="38"/>
      <c r="F18" s="39"/>
      <c r="G18" s="66"/>
      <c r="H18" s="40"/>
    </row>
    <row r="19" spans="1:16" x14ac:dyDescent="0.2">
      <c r="A19" s="37">
        <v>7</v>
      </c>
      <c r="B19" s="19"/>
      <c r="C19" s="20"/>
      <c r="D19" s="21"/>
      <c r="E19" s="38"/>
      <c r="F19" s="39"/>
      <c r="G19" s="66"/>
      <c r="H19" s="40"/>
    </row>
    <row r="20" spans="1:16" ht="13.5" thickBot="1" x14ac:dyDescent="0.25">
      <c r="A20" s="41">
        <v>8</v>
      </c>
      <c r="B20" s="42"/>
      <c r="C20" s="43"/>
      <c r="D20" s="44"/>
      <c r="E20" s="45"/>
      <c r="F20" s="46"/>
      <c r="G20" s="70"/>
      <c r="H20" s="47"/>
    </row>
    <row r="25" spans="1:16" x14ac:dyDescent="0.2">
      <c r="P25" s="62" t="s">
        <v>66</v>
      </c>
    </row>
  </sheetData>
  <sheetProtection sheet="1" objects="1" scenarios="1"/>
  <protectedRanges>
    <protectedRange sqref="B4:G4 B7:G7 B13:H20" name="範囲1"/>
    <protectedRange sqref="J13:M13" name="範囲1_1"/>
    <protectedRange sqref="I4 I7:M7 K4" name="範囲1_2"/>
  </protectedRanges>
  <mergeCells count="23">
    <mergeCell ref="J11:K11"/>
    <mergeCell ref="J12:K12"/>
    <mergeCell ref="C4:D4"/>
    <mergeCell ref="F4:G4"/>
    <mergeCell ref="C5:E5"/>
    <mergeCell ref="J13:K13"/>
    <mergeCell ref="K5:L5"/>
    <mergeCell ref="C6:E6"/>
    <mergeCell ref="I6:J6"/>
    <mergeCell ref="K6:L6"/>
    <mergeCell ref="C7:E7"/>
    <mergeCell ref="I7:J7"/>
    <mergeCell ref="K7:L7"/>
    <mergeCell ref="I5:J5"/>
    <mergeCell ref="B10:H10"/>
    <mergeCell ref="J10:L10"/>
    <mergeCell ref="B11:C11"/>
    <mergeCell ref="D11:E11"/>
    <mergeCell ref="B1:G1"/>
    <mergeCell ref="C2:D2"/>
    <mergeCell ref="F2:G2"/>
    <mergeCell ref="C3:D3"/>
    <mergeCell ref="F3:G3"/>
  </mergeCells>
  <phoneticPr fontId="1"/>
  <dataValidations count="5">
    <dataValidation imeMode="fullKatakana" allowBlank="1" showInputMessage="1" showErrorMessage="1" sqref="D13:E20"/>
    <dataValidation imeMode="halfAlpha" allowBlank="1" showInputMessage="1" showErrorMessage="1" sqref="L13 F7:G7 M7 B7 F13:G20"/>
    <dataValidation imeMode="hiragana" allowBlank="1" showInputMessage="1" showErrorMessage="1" sqref="I7 B4:C4 B13:C20 C7:E7 F4 J13 K4 K7"/>
    <dataValidation type="list" imeMode="hiragana" allowBlank="1" showInputMessage="1" showErrorMessage="1" sqref="E4">
      <formula1>$M$3:$M$4</formula1>
    </dataValidation>
    <dataValidation type="list" imeMode="hiragana" allowBlank="1" showInputMessage="1" showErrorMessage="1" sqref="M13">
      <formula1>$N$12:$N$15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46"/>
  <sheetViews>
    <sheetView view="pageBreakPreview" zoomScaleNormal="100" workbookViewId="0">
      <selection activeCell="B1" sqref="B1"/>
    </sheetView>
  </sheetViews>
  <sheetFormatPr defaultColWidth="9" defaultRowHeight="13" x14ac:dyDescent="0.2"/>
  <cols>
    <col min="1" max="1" width="1.6328125" style="1" customWidth="1"/>
    <col min="2" max="3" width="5.6328125" style="1" customWidth="1"/>
    <col min="4" max="4" width="24.6328125" style="1" customWidth="1"/>
    <col min="5" max="5" width="5.6328125" style="1" customWidth="1"/>
    <col min="6" max="6" width="15.6328125" style="1" customWidth="1"/>
    <col min="7" max="7" width="5.6328125" style="1" customWidth="1"/>
    <col min="8" max="8" width="18.6328125" style="1" customWidth="1"/>
    <col min="9" max="9" width="3" style="1" customWidth="1"/>
    <col min="10" max="10" width="9" style="1"/>
    <col min="11" max="13" width="8.90625" style="1" customWidth="1"/>
    <col min="14" max="14" width="4.26953125" style="1" bestFit="1" customWidth="1"/>
    <col min="15" max="17" width="8.7265625" style="1" customWidth="1"/>
    <col min="18" max="18" width="4.26953125" style="1" bestFit="1" customWidth="1"/>
    <col min="19" max="16384" width="9" style="1"/>
  </cols>
  <sheetData>
    <row r="1" spans="2:18" ht="18.75" customHeight="1" x14ac:dyDescent="0.2">
      <c r="H1" s="48" t="s">
        <v>44</v>
      </c>
      <c r="K1" s="99" t="s">
        <v>45</v>
      </c>
      <c r="L1" s="100"/>
      <c r="M1" s="100"/>
      <c r="N1" s="100"/>
      <c r="O1" s="100"/>
      <c r="P1" s="100"/>
      <c r="Q1" s="100"/>
      <c r="R1" s="101"/>
    </row>
    <row r="2" spans="2:18" ht="21" customHeight="1" x14ac:dyDescent="0.2">
      <c r="B2" s="105" t="s">
        <v>72</v>
      </c>
      <c r="C2" s="105"/>
      <c r="D2" s="105"/>
      <c r="E2" s="105"/>
      <c r="F2" s="105"/>
      <c r="G2" s="105"/>
      <c r="H2" s="105"/>
      <c r="K2" s="102"/>
      <c r="L2" s="103"/>
      <c r="M2" s="103"/>
      <c r="N2" s="103"/>
      <c r="O2" s="103"/>
      <c r="P2" s="103"/>
      <c r="Q2" s="103"/>
      <c r="R2" s="104"/>
    </row>
    <row r="3" spans="2:18" ht="15" customHeight="1" x14ac:dyDescent="0.2">
      <c r="B3" s="2"/>
      <c r="C3" s="2"/>
      <c r="D3" s="2"/>
      <c r="E3" s="2"/>
      <c r="F3" s="2"/>
      <c r="G3" s="2"/>
      <c r="H3" s="2"/>
    </row>
    <row r="4" spans="2:18" ht="17" customHeight="1" x14ac:dyDescent="0.2">
      <c r="B4" s="106" t="s">
        <v>13</v>
      </c>
      <c r="C4" s="107"/>
      <c r="D4" s="108" t="str">
        <f>IF(男子入力!$B$4="","",男子入力!B4)</f>
        <v/>
      </c>
      <c r="E4" s="110" t="str">
        <f>IF(男子入力!$C$4="","",男子入力!C4)</f>
        <v/>
      </c>
      <c r="F4" s="110"/>
      <c r="G4" s="110"/>
      <c r="H4" s="112" t="str">
        <f>IF(男子入力!$E$4="","","( "&amp;男子入力!E4&amp;" )")</f>
        <v/>
      </c>
      <c r="K4" s="114" t="str">
        <f>H8</f>
        <v/>
      </c>
      <c r="L4" s="115"/>
      <c r="M4" s="115" t="str">
        <f>E4</f>
        <v/>
      </c>
      <c r="N4" s="115" t="s">
        <v>46</v>
      </c>
      <c r="O4" s="115" t="s">
        <v>46</v>
      </c>
      <c r="P4" s="115" t="s">
        <v>46</v>
      </c>
      <c r="Q4" s="115" t="s">
        <v>46</v>
      </c>
      <c r="R4" s="116" t="s">
        <v>46</v>
      </c>
    </row>
    <row r="5" spans="2:18" ht="17" customHeight="1" x14ac:dyDescent="0.2">
      <c r="B5" s="117" t="s">
        <v>21</v>
      </c>
      <c r="C5" s="118"/>
      <c r="D5" s="109"/>
      <c r="E5" s="111"/>
      <c r="F5" s="111"/>
      <c r="G5" s="111"/>
      <c r="H5" s="113"/>
      <c r="K5" s="114" t="s">
        <v>47</v>
      </c>
      <c r="L5" s="115"/>
      <c r="M5" s="115" t="str">
        <f>D12</f>
        <v/>
      </c>
      <c r="N5" s="115"/>
      <c r="O5" s="115"/>
      <c r="P5" s="115"/>
      <c r="Q5" s="115"/>
      <c r="R5" s="116"/>
    </row>
    <row r="6" spans="2:18" ht="17" customHeight="1" x14ac:dyDescent="0.2">
      <c r="B6" s="127" t="s">
        <v>5</v>
      </c>
      <c r="C6" s="128"/>
      <c r="D6" s="129" t="str">
        <f>IF(男子入力!$B$7="","〒","〒 "&amp;男子入力!B7)</f>
        <v>〒</v>
      </c>
      <c r="E6" s="130"/>
      <c r="F6" s="131"/>
      <c r="G6" s="5" t="s">
        <v>10</v>
      </c>
      <c r="H6" s="3" t="str">
        <f>IF(男子入力!$F$7="","",男子入力!F7)</f>
        <v/>
      </c>
      <c r="K6" s="132" t="str">
        <f>D17</f>
        <v/>
      </c>
      <c r="L6" s="119"/>
      <c r="M6" s="119"/>
      <c r="N6" s="49" t="str">
        <f>E16</f>
        <v/>
      </c>
      <c r="O6" s="119" t="str">
        <f>D19</f>
        <v/>
      </c>
      <c r="P6" s="119"/>
      <c r="Q6" s="120"/>
      <c r="R6" s="50" t="str">
        <f>E18</f>
        <v/>
      </c>
    </row>
    <row r="7" spans="2:18" ht="17" customHeight="1" x14ac:dyDescent="0.2">
      <c r="B7" s="121"/>
      <c r="C7" s="122"/>
      <c r="D7" s="133" t="str">
        <f>IF(男子入力!$C$7="","",男子入力!C7)</f>
        <v/>
      </c>
      <c r="E7" s="134"/>
      <c r="F7" s="135"/>
      <c r="G7" s="5" t="s">
        <v>11</v>
      </c>
      <c r="H7" s="3" t="str">
        <f>IF(男子入力!$G$7="","",男子入力!G7)</f>
        <v/>
      </c>
      <c r="K7" s="132" t="str">
        <f>D21</f>
        <v/>
      </c>
      <c r="L7" s="119"/>
      <c r="M7" s="119"/>
      <c r="N7" s="49" t="str">
        <f>E20</f>
        <v/>
      </c>
      <c r="O7" s="119" t="str">
        <f>D23</f>
        <v/>
      </c>
      <c r="P7" s="119"/>
      <c r="Q7" s="120"/>
      <c r="R7" s="50" t="str">
        <f>E22</f>
        <v/>
      </c>
    </row>
    <row r="8" spans="2:18" ht="17" customHeight="1" x14ac:dyDescent="0.2">
      <c r="B8" s="127" t="s">
        <v>6</v>
      </c>
      <c r="C8" s="128"/>
      <c r="D8" s="136" t="str">
        <f>IF(男子入力!$I$7="","",男子入力!I7)</f>
        <v/>
      </c>
      <c r="E8" s="137"/>
      <c r="F8" s="137"/>
      <c r="G8" s="140" t="s">
        <v>18</v>
      </c>
      <c r="H8" s="142" t="str">
        <f>IF(男子入力!$M$13="","","第 "&amp;男子入力!M13&amp;" 位")</f>
        <v/>
      </c>
      <c r="K8" s="132" t="str">
        <f>D25</f>
        <v/>
      </c>
      <c r="L8" s="119"/>
      <c r="M8" s="119"/>
      <c r="N8" s="49" t="str">
        <f>E24</f>
        <v/>
      </c>
      <c r="O8" s="119" t="str">
        <f>D27</f>
        <v/>
      </c>
      <c r="P8" s="119"/>
      <c r="Q8" s="120"/>
      <c r="R8" s="50" t="str">
        <f>E26</f>
        <v/>
      </c>
    </row>
    <row r="9" spans="2:18" ht="17" customHeight="1" thickBot="1" x14ac:dyDescent="0.25">
      <c r="B9" s="121" t="s">
        <v>7</v>
      </c>
      <c r="C9" s="122"/>
      <c r="D9" s="138"/>
      <c r="E9" s="139"/>
      <c r="F9" s="139"/>
      <c r="G9" s="141"/>
      <c r="H9" s="143"/>
      <c r="K9" s="123" t="str">
        <f>D29</f>
        <v/>
      </c>
      <c r="L9" s="124"/>
      <c r="M9" s="124"/>
      <c r="N9" s="51" t="str">
        <f>E28</f>
        <v/>
      </c>
      <c r="O9" s="125" t="str">
        <f>D31</f>
        <v/>
      </c>
      <c r="P9" s="124"/>
      <c r="Q9" s="126"/>
      <c r="R9" s="52" t="str">
        <f>E30</f>
        <v/>
      </c>
    </row>
    <row r="10" spans="2:18" ht="17" customHeight="1" x14ac:dyDescent="0.2">
      <c r="B10" s="127" t="s">
        <v>8</v>
      </c>
      <c r="C10" s="128"/>
      <c r="D10" s="146" t="str">
        <f>IF(男子入力!$K$7="","",男子入力!K7)</f>
        <v/>
      </c>
      <c r="E10" s="148" t="s">
        <v>14</v>
      </c>
      <c r="F10" s="149"/>
      <c r="G10" s="148" t="str">
        <f>IF(男子入力!$M$7="","",男子入力!M7)</f>
        <v/>
      </c>
      <c r="H10" s="149"/>
    </row>
    <row r="11" spans="2:18" ht="17" customHeight="1" x14ac:dyDescent="0.2">
      <c r="B11" s="121" t="s">
        <v>7</v>
      </c>
      <c r="C11" s="122"/>
      <c r="D11" s="147"/>
      <c r="E11" s="150"/>
      <c r="F11" s="151"/>
      <c r="G11" s="150"/>
      <c r="H11" s="151"/>
    </row>
    <row r="12" spans="2:18" ht="34" customHeight="1" x14ac:dyDescent="0.2">
      <c r="B12" s="152" t="s">
        <v>9</v>
      </c>
      <c r="C12" s="153"/>
      <c r="D12" s="7" t="str">
        <f>IF(男子入力!$J$13="","",男子入力!J13)</f>
        <v/>
      </c>
      <c r="E12" s="75" t="s">
        <v>14</v>
      </c>
      <c r="F12" s="78"/>
      <c r="G12" s="75" t="str">
        <f>IF(男子入力!$L$13="","",男子入力!L13)</f>
        <v/>
      </c>
      <c r="H12" s="78"/>
    </row>
    <row r="13" spans="2:18" ht="15" customHeight="1" x14ac:dyDescent="0.2"/>
    <row r="14" spans="2:18" ht="13" customHeight="1" x14ac:dyDescent="0.2">
      <c r="B14" s="74" t="s">
        <v>0</v>
      </c>
      <c r="C14" s="74"/>
      <c r="D14" s="6" t="s">
        <v>70</v>
      </c>
      <c r="E14" s="74" t="s">
        <v>1</v>
      </c>
      <c r="F14" s="74" t="s">
        <v>2</v>
      </c>
      <c r="G14" s="144" t="s">
        <v>3</v>
      </c>
      <c r="H14" s="144" t="s">
        <v>4</v>
      </c>
    </row>
    <row r="15" spans="2:18" ht="13" customHeight="1" x14ac:dyDescent="0.2">
      <c r="B15" s="74"/>
      <c r="C15" s="74"/>
      <c r="D15" s="4" t="s">
        <v>15</v>
      </c>
      <c r="E15" s="74"/>
      <c r="F15" s="74"/>
      <c r="G15" s="145"/>
      <c r="H15" s="145"/>
    </row>
    <row r="16" spans="2:18" ht="13.5" customHeight="1" x14ac:dyDescent="0.2">
      <c r="B16" s="146">
        <v>1</v>
      </c>
      <c r="C16" s="146" t="s">
        <v>16</v>
      </c>
      <c r="D16" s="9" t="str">
        <f>IF(男子入力!$D13="","",男子入力!D13&amp;"　"&amp;男子入力!E13)</f>
        <v/>
      </c>
      <c r="E16" s="154" t="str">
        <f>IF(男子入力!$F13="","",男子入力!F13)</f>
        <v/>
      </c>
      <c r="F16" s="159" t="str">
        <f>IF(男子入力!$G13="","",男子入力!G13)</f>
        <v/>
      </c>
      <c r="G16" s="146" t="str">
        <f>IF(F16="","",DATEDIF(F16,$D$35,"Y"))</f>
        <v/>
      </c>
      <c r="H16" s="146" t="str">
        <f>IF(男子入力!$H13="","",男子入力!H13)</f>
        <v/>
      </c>
    </row>
    <row r="17" spans="2:8" ht="28.5" customHeight="1" x14ac:dyDescent="0.2">
      <c r="B17" s="158"/>
      <c r="C17" s="147"/>
      <c r="D17" s="10" t="str">
        <f>IF(男子入力!$B13="","",男子入力!B13&amp;"　"&amp;男子入力!C13)</f>
        <v/>
      </c>
      <c r="E17" s="155"/>
      <c r="F17" s="160"/>
      <c r="G17" s="147"/>
      <c r="H17" s="147"/>
    </row>
    <row r="18" spans="2:8" ht="13.5" customHeight="1" x14ac:dyDescent="0.2">
      <c r="B18" s="158"/>
      <c r="C18" s="146" t="s">
        <v>48</v>
      </c>
      <c r="D18" s="9" t="str">
        <f>IF(男子入力!$D14="","",男子入力!D14&amp;"　"&amp;男子入力!E14)</f>
        <v/>
      </c>
      <c r="E18" s="154" t="str">
        <f>IF(男子入力!$F14="","",男子入力!F14)</f>
        <v/>
      </c>
      <c r="F18" s="156" t="str">
        <f>IF(男子入力!$G14="","",男子入力!G14)</f>
        <v/>
      </c>
      <c r="G18" s="146" t="str">
        <f>IF(F18="","",DATEDIF(F18,$D$35,"Y"))</f>
        <v/>
      </c>
      <c r="H18" s="146" t="str">
        <f>IF(男子入力!$H14="","",男子入力!H14)</f>
        <v/>
      </c>
    </row>
    <row r="19" spans="2:8" ht="28.5" customHeight="1" x14ac:dyDescent="0.2">
      <c r="B19" s="147"/>
      <c r="C19" s="147"/>
      <c r="D19" s="10" t="str">
        <f>IF(男子入力!$B14="","",男子入力!B14&amp;"　"&amp;男子入力!C14)</f>
        <v/>
      </c>
      <c r="E19" s="155"/>
      <c r="F19" s="157"/>
      <c r="G19" s="147"/>
      <c r="H19" s="147"/>
    </row>
    <row r="20" spans="2:8" ht="13.5" customHeight="1" x14ac:dyDescent="0.2">
      <c r="B20" s="146">
        <v>2</v>
      </c>
      <c r="C20" s="146" t="s">
        <v>49</v>
      </c>
      <c r="D20" s="9" t="str">
        <f>IF(男子入力!$D15="","",男子入力!D15&amp;"　"&amp;男子入力!E15)</f>
        <v/>
      </c>
      <c r="E20" s="154" t="str">
        <f>IF(男子入力!$F15="","",男子入力!F15)</f>
        <v/>
      </c>
      <c r="F20" s="156" t="str">
        <f>IF(男子入力!$G15="","",男子入力!G15)</f>
        <v/>
      </c>
      <c r="G20" s="146" t="str">
        <f>IF(F20="","",DATEDIF(F20,$D$35,"Y"))</f>
        <v/>
      </c>
      <c r="H20" s="146" t="str">
        <f>IF(男子入力!$H15="","",男子入力!H15)</f>
        <v/>
      </c>
    </row>
    <row r="21" spans="2:8" ht="28.5" customHeight="1" x14ac:dyDescent="0.2">
      <c r="B21" s="158"/>
      <c r="C21" s="147"/>
      <c r="D21" s="10" t="str">
        <f>IF(男子入力!$B15="","",男子入力!B15&amp;"　"&amp;男子入力!C15)</f>
        <v/>
      </c>
      <c r="E21" s="155"/>
      <c r="F21" s="157"/>
      <c r="G21" s="147"/>
      <c r="H21" s="147"/>
    </row>
    <row r="22" spans="2:8" ht="13.5" customHeight="1" x14ac:dyDescent="0.2">
      <c r="B22" s="158"/>
      <c r="C22" s="146" t="s">
        <v>17</v>
      </c>
      <c r="D22" s="9" t="str">
        <f>IF(男子入力!$D16="","",男子入力!D16&amp;"　"&amp;男子入力!E16)</f>
        <v/>
      </c>
      <c r="E22" s="154" t="str">
        <f>IF(男子入力!$F16="","",男子入力!F16)</f>
        <v/>
      </c>
      <c r="F22" s="156" t="str">
        <f>IF(男子入力!$G16="","",男子入力!G16)</f>
        <v/>
      </c>
      <c r="G22" s="146" t="str">
        <f>IF(F22="","",DATEDIF(F22,$D$35,"Y"))</f>
        <v/>
      </c>
      <c r="H22" s="146" t="str">
        <f>IF(男子入力!$H16="","",男子入力!H16)</f>
        <v/>
      </c>
    </row>
    <row r="23" spans="2:8" ht="28.5" customHeight="1" x14ac:dyDescent="0.2">
      <c r="B23" s="147"/>
      <c r="C23" s="147"/>
      <c r="D23" s="10" t="str">
        <f>IF(男子入力!$B16="","",男子入力!B16&amp;"　"&amp;男子入力!C16)</f>
        <v/>
      </c>
      <c r="E23" s="155"/>
      <c r="F23" s="157"/>
      <c r="G23" s="147"/>
      <c r="H23" s="147"/>
    </row>
    <row r="24" spans="2:8" ht="13.5" customHeight="1" x14ac:dyDescent="0.2">
      <c r="B24" s="146">
        <v>3</v>
      </c>
      <c r="C24" s="146" t="s">
        <v>16</v>
      </c>
      <c r="D24" s="9" t="str">
        <f>IF(男子入力!$D17="","",男子入力!D17&amp;"　"&amp;男子入力!E17)</f>
        <v/>
      </c>
      <c r="E24" s="154" t="str">
        <f>IF(男子入力!$F17="","",男子入力!F17)</f>
        <v/>
      </c>
      <c r="F24" s="156" t="str">
        <f>IF(男子入力!$G17="","",男子入力!G17)</f>
        <v/>
      </c>
      <c r="G24" s="146" t="str">
        <f>IF(F24="","",DATEDIF(F24,$D$35,"Y"))</f>
        <v/>
      </c>
      <c r="H24" s="146" t="str">
        <f>IF(男子入力!$H17="","",男子入力!H17)</f>
        <v/>
      </c>
    </row>
    <row r="25" spans="2:8" ht="28.5" customHeight="1" x14ac:dyDescent="0.2">
      <c r="B25" s="158"/>
      <c r="C25" s="147"/>
      <c r="D25" s="10" t="str">
        <f>IF(男子入力!$B17="","",男子入力!B17&amp;"　"&amp;男子入力!C17)</f>
        <v/>
      </c>
      <c r="E25" s="155"/>
      <c r="F25" s="157"/>
      <c r="G25" s="147"/>
      <c r="H25" s="147"/>
    </row>
    <row r="26" spans="2:8" ht="13.5" customHeight="1" x14ac:dyDescent="0.2">
      <c r="B26" s="158"/>
      <c r="C26" s="146" t="s">
        <v>48</v>
      </c>
      <c r="D26" s="53" t="str">
        <f>IF(男子入力!$D18="","",男子入力!D18&amp;"　"&amp;男子入力!E18)</f>
        <v/>
      </c>
      <c r="E26" s="154" t="str">
        <f>IF(男子入力!$F18="","",男子入力!F18)</f>
        <v/>
      </c>
      <c r="F26" s="156" t="str">
        <f>IF(男子入力!$G18="","",男子入力!G18)</f>
        <v/>
      </c>
      <c r="G26" s="146" t="str">
        <f>IF(F26="","",DATEDIF(F26,$D$35,"Y"))</f>
        <v/>
      </c>
      <c r="H26" s="146" t="str">
        <f>IF(男子入力!$H18="","",男子入力!H18)</f>
        <v/>
      </c>
    </row>
    <row r="27" spans="2:8" ht="28.5" customHeight="1" x14ac:dyDescent="0.2">
      <c r="B27" s="147"/>
      <c r="C27" s="147"/>
      <c r="D27" s="10" t="str">
        <f>IF(男子入力!$B18="","",男子入力!B18&amp;"　"&amp;男子入力!C18)</f>
        <v/>
      </c>
      <c r="E27" s="155"/>
      <c r="F27" s="157"/>
      <c r="G27" s="147"/>
      <c r="H27" s="147"/>
    </row>
    <row r="28" spans="2:8" ht="13.5" customHeight="1" x14ac:dyDescent="0.2">
      <c r="B28" s="146">
        <v>4</v>
      </c>
      <c r="C28" s="146" t="s">
        <v>16</v>
      </c>
      <c r="D28" s="9" t="str">
        <f>IF(男子入力!$D19="","",男子入力!D19&amp;"　"&amp;男子入力!E19)</f>
        <v/>
      </c>
      <c r="E28" s="154" t="str">
        <f>IF(男子入力!$F19="","",男子入力!F19)</f>
        <v/>
      </c>
      <c r="F28" s="156" t="str">
        <f>IF(男子入力!$G19="","",男子入力!G19)</f>
        <v/>
      </c>
      <c r="G28" s="146" t="str">
        <f>IF(F28="","",DATEDIF(F28,$D$35,"Y"))</f>
        <v/>
      </c>
      <c r="H28" s="146" t="str">
        <f>IF(男子入力!$H19="","",男子入力!H19)</f>
        <v/>
      </c>
    </row>
    <row r="29" spans="2:8" ht="28.5" customHeight="1" x14ac:dyDescent="0.2">
      <c r="B29" s="158"/>
      <c r="C29" s="147"/>
      <c r="D29" s="10" t="str">
        <f>IF(男子入力!$B19="","",男子入力!B19&amp;"　"&amp;男子入力!C19)</f>
        <v/>
      </c>
      <c r="E29" s="155"/>
      <c r="F29" s="157"/>
      <c r="G29" s="147"/>
      <c r="H29" s="147"/>
    </row>
    <row r="30" spans="2:8" ht="13.5" customHeight="1" x14ac:dyDescent="0.2">
      <c r="B30" s="158"/>
      <c r="C30" s="146" t="s">
        <v>50</v>
      </c>
      <c r="D30" s="9" t="str">
        <f>IF(男子入力!$D20="","",男子入力!D20&amp;"　"&amp;男子入力!E20)</f>
        <v/>
      </c>
      <c r="E30" s="154" t="str">
        <f>IF(男子入力!$F20="","",男子入力!F20)</f>
        <v/>
      </c>
      <c r="F30" s="156" t="str">
        <f>IF(男子入力!$G20="","",男子入力!G20)</f>
        <v/>
      </c>
      <c r="G30" s="146" t="str">
        <f>IF(F30="","",DATEDIF(F30,$D$35,"Y"))</f>
        <v/>
      </c>
      <c r="H30" s="146" t="str">
        <f>IF(男子入力!$H20="","",男子入力!H20)</f>
        <v/>
      </c>
    </row>
    <row r="31" spans="2:8" ht="28.5" customHeight="1" x14ac:dyDescent="0.2">
      <c r="B31" s="147"/>
      <c r="C31" s="147"/>
      <c r="D31" s="10" t="str">
        <f>IF(男子入力!$B20="","",男子入力!B20&amp;"　"&amp;男子入力!C20)</f>
        <v/>
      </c>
      <c r="E31" s="155"/>
      <c r="F31" s="157"/>
      <c r="G31" s="147"/>
      <c r="H31" s="147"/>
    </row>
    <row r="33" spans="3:8" x14ac:dyDescent="0.2">
      <c r="C33" s="162" t="s">
        <v>12</v>
      </c>
      <c r="D33" s="162"/>
      <c r="E33" s="162"/>
      <c r="F33" s="162"/>
    </row>
    <row r="35" spans="3:8" x14ac:dyDescent="0.2">
      <c r="D35" s="163" t="str">
        <f>IF(男子入力!$I$4="","平成３０年　　月　　日",男子入力!I4)</f>
        <v>平成３０年　　月　　日</v>
      </c>
      <c r="E35" s="163"/>
      <c r="F35" s="163"/>
    </row>
    <row r="37" spans="3:8" ht="20" customHeight="1" x14ac:dyDescent="0.2">
      <c r="D37" s="161" t="str">
        <f>IF(男子入力!$C$4="","　　　　　　　　　県　　　　　　　　　　　　　　　高等学校長",男子入力!B4&amp;" 県　"&amp;男子入力!C4&amp;"長　")</f>
        <v>　　　　　　　　　県　　　　　　　　　　　　　　　高等学校長</v>
      </c>
      <c r="E37" s="161"/>
      <c r="F37" s="161"/>
      <c r="G37" s="98" t="str">
        <f>IF(男子入力!$F$4="","印",男子入力!F4&amp;"　印")</f>
        <v>印</v>
      </c>
      <c r="H37" s="98"/>
    </row>
    <row r="39" spans="3:8" x14ac:dyDescent="0.2">
      <c r="C39" t="s">
        <v>73</v>
      </c>
      <c r="D39"/>
      <c r="E39"/>
      <c r="F39"/>
      <c r="G39"/>
      <c r="H39"/>
    </row>
    <row r="40" spans="3:8" x14ac:dyDescent="0.2">
      <c r="C40"/>
      <c r="D40"/>
      <c r="E40"/>
      <c r="F40"/>
      <c r="G40"/>
      <c r="H40"/>
    </row>
    <row r="41" spans="3:8" x14ac:dyDescent="0.2">
      <c r="C41"/>
      <c r="D41" t="s">
        <v>74</v>
      </c>
      <c r="E41"/>
      <c r="F41"/>
      <c r="G41"/>
      <c r="H41"/>
    </row>
    <row r="42" spans="3:8" x14ac:dyDescent="0.2">
      <c r="C42"/>
      <c r="D42"/>
      <c r="E42"/>
      <c r="F42"/>
      <c r="G42"/>
      <c r="H42"/>
    </row>
    <row r="43" spans="3:8" ht="20" customHeight="1" x14ac:dyDescent="0.2">
      <c r="C43"/>
      <c r="D43" s="97" t="str">
        <f>IF(男子入力!$B$4="","　　　　　　　　　県高体連ソフトテニス部　専門委員長",男子入力!B4&amp;" 県高体連ソフトテニス部　専門委員長　")</f>
        <v>　　　　　　　　　県高体連ソフトテニス部　専門委員長</v>
      </c>
      <c r="E43" s="97"/>
      <c r="F43" s="97"/>
      <c r="G43" s="98" t="str">
        <f>IF(男子入力!$B$4="","印",IF(男子入力!$B$4="高知","土居　大語　印",IF(男子入力!$B$4="愛媛","浦田　雄一　印",IF(男子入力!$B$4="香川","富田　　司　印","光山　幸典　印"))))</f>
        <v>印</v>
      </c>
      <c r="H43" s="98"/>
    </row>
    <row r="46" spans="3:8" x14ac:dyDescent="0.2">
      <c r="E46" s="8"/>
    </row>
  </sheetData>
  <sheetProtection sheet="1"/>
  <protectedRanges>
    <protectedRange sqref="A1:C65536 I1:I65536 D1:H15 G43 D32:F65536 G32:H42 G44:H65536" name="範囲1_2"/>
    <protectedRange sqref="D16:H31" name="範囲1_1_1"/>
  </protectedRanges>
  <mergeCells count="91"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  <mergeCell ref="B28:B31"/>
    <mergeCell ref="C28:C29"/>
    <mergeCell ref="E28:E29"/>
    <mergeCell ref="F28:F29"/>
    <mergeCell ref="G28:G29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B8:C8"/>
    <mergeCell ref="D8:F9"/>
    <mergeCell ref="G8:G9"/>
    <mergeCell ref="H8:H9"/>
    <mergeCell ref="K8:M8"/>
    <mergeCell ref="M5:R5"/>
    <mergeCell ref="B6:C7"/>
    <mergeCell ref="D6:F6"/>
    <mergeCell ref="K6:M6"/>
    <mergeCell ref="O6:Q6"/>
    <mergeCell ref="D7:F7"/>
    <mergeCell ref="K7:M7"/>
    <mergeCell ref="O7:Q7"/>
    <mergeCell ref="D43:F43"/>
    <mergeCell ref="G43:H43"/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  <mergeCell ref="O8:Q8"/>
    <mergeCell ref="B9:C9"/>
    <mergeCell ref="K9:M9"/>
    <mergeCell ref="O9:Q9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46"/>
  <sheetViews>
    <sheetView view="pageBreakPreview" zoomScaleNormal="100" workbookViewId="0">
      <selection activeCell="B1" sqref="B1"/>
    </sheetView>
  </sheetViews>
  <sheetFormatPr defaultColWidth="9" defaultRowHeight="13" x14ac:dyDescent="0.2"/>
  <cols>
    <col min="1" max="1" width="1.6328125" style="1" customWidth="1"/>
    <col min="2" max="3" width="5.6328125" style="1" customWidth="1"/>
    <col min="4" max="4" width="24.6328125" style="1" customWidth="1"/>
    <col min="5" max="5" width="5.6328125" style="1" customWidth="1"/>
    <col min="6" max="6" width="15.6328125" style="1" customWidth="1"/>
    <col min="7" max="7" width="5.6328125" style="1" customWidth="1"/>
    <col min="8" max="8" width="18.6328125" style="1" customWidth="1"/>
    <col min="9" max="9" width="3" style="1" customWidth="1"/>
    <col min="10" max="10" width="9" style="1"/>
    <col min="11" max="13" width="8.90625" style="1" customWidth="1"/>
    <col min="14" max="14" width="4.26953125" style="1" bestFit="1" customWidth="1"/>
    <col min="15" max="17" width="8.7265625" style="1" customWidth="1"/>
    <col min="18" max="18" width="4.26953125" style="1" bestFit="1" customWidth="1"/>
    <col min="19" max="16384" width="9" style="1"/>
  </cols>
  <sheetData>
    <row r="1" spans="2:18" ht="18.75" customHeight="1" x14ac:dyDescent="0.2">
      <c r="H1" s="54" t="s">
        <v>19</v>
      </c>
      <c r="K1" s="99" t="s">
        <v>45</v>
      </c>
      <c r="L1" s="100"/>
      <c r="M1" s="100"/>
      <c r="N1" s="100"/>
      <c r="O1" s="100"/>
      <c r="P1" s="100"/>
      <c r="Q1" s="100"/>
      <c r="R1" s="101"/>
    </row>
    <row r="2" spans="2:18" ht="21" customHeight="1" x14ac:dyDescent="0.2">
      <c r="B2" s="105" t="s">
        <v>72</v>
      </c>
      <c r="C2" s="105"/>
      <c r="D2" s="105"/>
      <c r="E2" s="105"/>
      <c r="F2" s="105"/>
      <c r="G2" s="105"/>
      <c r="H2" s="105"/>
      <c r="K2" s="102"/>
      <c r="L2" s="103"/>
      <c r="M2" s="103"/>
      <c r="N2" s="103"/>
      <c r="O2" s="103"/>
      <c r="P2" s="103"/>
      <c r="Q2" s="103"/>
      <c r="R2" s="104"/>
    </row>
    <row r="3" spans="2:18" ht="15" customHeight="1" x14ac:dyDescent="0.2">
      <c r="B3" s="2"/>
      <c r="C3" s="2"/>
      <c r="D3" s="2"/>
      <c r="E3" s="2"/>
      <c r="F3" s="2"/>
      <c r="G3" s="2"/>
      <c r="H3" s="2"/>
    </row>
    <row r="4" spans="2:18" ht="17" customHeight="1" x14ac:dyDescent="0.2">
      <c r="B4" s="165" t="s">
        <v>13</v>
      </c>
      <c r="C4" s="166"/>
      <c r="D4" s="108" t="str">
        <f>IF(女子入力!$B$4="","",女子入力!B4)</f>
        <v/>
      </c>
      <c r="E4" s="110" t="str">
        <f>IF(女子入力!$C$4="","",女子入力!C4)</f>
        <v/>
      </c>
      <c r="F4" s="110"/>
      <c r="G4" s="110"/>
      <c r="H4" s="112" t="str">
        <f>IF(女子入力!$E$4="","","( "&amp;女子入力!E4&amp;" )")</f>
        <v/>
      </c>
      <c r="K4" s="114" t="str">
        <f>H8</f>
        <v/>
      </c>
      <c r="L4" s="115"/>
      <c r="M4" s="115" t="str">
        <f>E4</f>
        <v/>
      </c>
      <c r="N4" s="115" t="s">
        <v>46</v>
      </c>
      <c r="O4" s="115" t="s">
        <v>46</v>
      </c>
      <c r="P4" s="115" t="s">
        <v>46</v>
      </c>
      <c r="Q4" s="115" t="s">
        <v>46</v>
      </c>
      <c r="R4" s="116" t="s">
        <v>46</v>
      </c>
    </row>
    <row r="5" spans="2:18" ht="17" customHeight="1" x14ac:dyDescent="0.2">
      <c r="B5" s="167" t="s">
        <v>20</v>
      </c>
      <c r="C5" s="168"/>
      <c r="D5" s="109"/>
      <c r="E5" s="111"/>
      <c r="F5" s="111"/>
      <c r="G5" s="111"/>
      <c r="H5" s="113"/>
      <c r="K5" s="114" t="s">
        <v>47</v>
      </c>
      <c r="L5" s="115"/>
      <c r="M5" s="115" t="str">
        <f>D12</f>
        <v/>
      </c>
      <c r="N5" s="115"/>
      <c r="O5" s="115"/>
      <c r="P5" s="115"/>
      <c r="Q5" s="115"/>
      <c r="R5" s="116"/>
    </row>
    <row r="6" spans="2:18" ht="17" customHeight="1" x14ac:dyDescent="0.2">
      <c r="B6" s="127" t="s">
        <v>5</v>
      </c>
      <c r="C6" s="128"/>
      <c r="D6" s="129" t="str">
        <f>IF(女子入力!$B$7="","〒","〒 "&amp;女子入力!B7)</f>
        <v>〒</v>
      </c>
      <c r="E6" s="130"/>
      <c r="F6" s="131"/>
      <c r="G6" s="5" t="s">
        <v>10</v>
      </c>
      <c r="H6" s="3" t="str">
        <f>IF(女子入力!$F$7="","",女子入力!F7)</f>
        <v/>
      </c>
      <c r="K6" s="132" t="str">
        <f>D17</f>
        <v/>
      </c>
      <c r="L6" s="119"/>
      <c r="M6" s="119"/>
      <c r="N6" s="49" t="str">
        <f>E16</f>
        <v/>
      </c>
      <c r="O6" s="119" t="str">
        <f>D19</f>
        <v/>
      </c>
      <c r="P6" s="119"/>
      <c r="Q6" s="120"/>
      <c r="R6" s="50" t="str">
        <f>E18</f>
        <v/>
      </c>
    </row>
    <row r="7" spans="2:18" ht="17" customHeight="1" x14ac:dyDescent="0.2">
      <c r="B7" s="121"/>
      <c r="C7" s="122"/>
      <c r="D7" s="133" t="str">
        <f>IF(女子入力!$C$7="","",女子入力!C7)</f>
        <v/>
      </c>
      <c r="E7" s="134"/>
      <c r="F7" s="135"/>
      <c r="G7" s="5" t="s">
        <v>11</v>
      </c>
      <c r="H7" s="3" t="str">
        <f>IF(女子入力!$G$7="","",女子入力!G7)</f>
        <v/>
      </c>
      <c r="K7" s="132" t="str">
        <f>D21</f>
        <v/>
      </c>
      <c r="L7" s="119"/>
      <c r="M7" s="119"/>
      <c r="N7" s="49" t="str">
        <f>E20</f>
        <v/>
      </c>
      <c r="O7" s="119" t="str">
        <f>D23</f>
        <v/>
      </c>
      <c r="P7" s="119"/>
      <c r="Q7" s="120"/>
      <c r="R7" s="50" t="str">
        <f>E22</f>
        <v/>
      </c>
    </row>
    <row r="8" spans="2:18" ht="17" customHeight="1" x14ac:dyDescent="0.2">
      <c r="B8" s="127" t="s">
        <v>6</v>
      </c>
      <c r="C8" s="128"/>
      <c r="D8" s="136" t="str">
        <f>IF(女子入力!$I$7="","",女子入力!I7)</f>
        <v/>
      </c>
      <c r="E8" s="137"/>
      <c r="F8" s="137"/>
      <c r="G8" s="140" t="s">
        <v>18</v>
      </c>
      <c r="H8" s="142" t="str">
        <f>IF(女子入力!$M$13="","","第 "&amp;女子入力!M13&amp;" 位")</f>
        <v/>
      </c>
      <c r="K8" s="132" t="str">
        <f>D25</f>
        <v/>
      </c>
      <c r="L8" s="119"/>
      <c r="M8" s="119"/>
      <c r="N8" s="49" t="str">
        <f>E24</f>
        <v/>
      </c>
      <c r="O8" s="119" t="str">
        <f>D27</f>
        <v/>
      </c>
      <c r="P8" s="119"/>
      <c r="Q8" s="120"/>
      <c r="R8" s="50" t="str">
        <f>E26</f>
        <v/>
      </c>
    </row>
    <row r="9" spans="2:18" ht="17" customHeight="1" thickBot="1" x14ac:dyDescent="0.25">
      <c r="B9" s="121" t="s">
        <v>7</v>
      </c>
      <c r="C9" s="122"/>
      <c r="D9" s="138"/>
      <c r="E9" s="139"/>
      <c r="F9" s="139"/>
      <c r="G9" s="141"/>
      <c r="H9" s="143"/>
      <c r="K9" s="123" t="str">
        <f>D29</f>
        <v/>
      </c>
      <c r="L9" s="124"/>
      <c r="M9" s="124"/>
      <c r="N9" s="51" t="str">
        <f>E28</f>
        <v/>
      </c>
      <c r="O9" s="125" t="str">
        <f>D31</f>
        <v/>
      </c>
      <c r="P9" s="124"/>
      <c r="Q9" s="126"/>
      <c r="R9" s="52" t="str">
        <f>E30</f>
        <v/>
      </c>
    </row>
    <row r="10" spans="2:18" ht="17" customHeight="1" x14ac:dyDescent="0.2">
      <c r="B10" s="127" t="s">
        <v>8</v>
      </c>
      <c r="C10" s="128"/>
      <c r="D10" s="146" t="str">
        <f>IF(女子入力!$K$7="","",女子入力!K7)</f>
        <v/>
      </c>
      <c r="E10" s="148" t="s">
        <v>14</v>
      </c>
      <c r="F10" s="149"/>
      <c r="G10" s="148" t="str">
        <f>IF(女子入力!$M$7="","",女子入力!M7)</f>
        <v/>
      </c>
      <c r="H10" s="149"/>
    </row>
    <row r="11" spans="2:18" ht="17" customHeight="1" x14ac:dyDescent="0.2">
      <c r="B11" s="121" t="s">
        <v>7</v>
      </c>
      <c r="C11" s="122"/>
      <c r="D11" s="147"/>
      <c r="E11" s="150"/>
      <c r="F11" s="151"/>
      <c r="G11" s="150"/>
      <c r="H11" s="151"/>
    </row>
    <row r="12" spans="2:18" ht="34" customHeight="1" x14ac:dyDescent="0.2">
      <c r="B12" s="152" t="s">
        <v>9</v>
      </c>
      <c r="C12" s="153"/>
      <c r="D12" s="7" t="str">
        <f>IF(女子入力!$J$13="","",女子入力!J13)</f>
        <v/>
      </c>
      <c r="E12" s="75" t="s">
        <v>14</v>
      </c>
      <c r="F12" s="78"/>
      <c r="G12" s="75" t="str">
        <f>IF(女子入力!$L$13="","",女子入力!L13)</f>
        <v/>
      </c>
      <c r="H12" s="78"/>
    </row>
    <row r="13" spans="2:18" ht="15" customHeight="1" x14ac:dyDescent="0.2"/>
    <row r="14" spans="2:18" ht="13" customHeight="1" x14ac:dyDescent="0.2">
      <c r="B14" s="74" t="s">
        <v>0</v>
      </c>
      <c r="C14" s="74"/>
      <c r="D14" s="6" t="s">
        <v>71</v>
      </c>
      <c r="E14" s="74" t="s">
        <v>1</v>
      </c>
      <c r="F14" s="74" t="s">
        <v>2</v>
      </c>
      <c r="G14" s="144" t="s">
        <v>3</v>
      </c>
      <c r="H14" s="144" t="s">
        <v>4</v>
      </c>
    </row>
    <row r="15" spans="2:18" ht="13" customHeight="1" x14ac:dyDescent="0.2">
      <c r="B15" s="74"/>
      <c r="C15" s="74"/>
      <c r="D15" s="4" t="s">
        <v>15</v>
      </c>
      <c r="E15" s="74"/>
      <c r="F15" s="74"/>
      <c r="G15" s="145"/>
      <c r="H15" s="145"/>
    </row>
    <row r="16" spans="2:18" ht="13.5" customHeight="1" x14ac:dyDescent="0.2">
      <c r="B16" s="146">
        <v>1</v>
      </c>
      <c r="C16" s="146" t="s">
        <v>51</v>
      </c>
      <c r="D16" s="9" t="str">
        <f>IF(女子入力!$D13="","",女子入力!D13&amp;"　"&amp;女子入力!E13)</f>
        <v/>
      </c>
      <c r="E16" s="154" t="str">
        <f>IF(女子入力!$F13="","",女子入力!F13)</f>
        <v/>
      </c>
      <c r="F16" s="159" t="str">
        <f>IF(女子入力!$G13="","",女子入力!G13)</f>
        <v/>
      </c>
      <c r="G16" s="146" t="str">
        <f>IF(F16="","",DATEDIF(F16,$D$35,"Y"))</f>
        <v/>
      </c>
      <c r="H16" s="146" t="str">
        <f>IF(女子入力!$H13="","",女子入力!H13)</f>
        <v/>
      </c>
    </row>
    <row r="17" spans="2:8" ht="28.5" customHeight="1" x14ac:dyDescent="0.2">
      <c r="B17" s="158"/>
      <c r="C17" s="147"/>
      <c r="D17" s="10" t="str">
        <f>IF(女子入力!$B13="","",女子入力!B13&amp;"　"&amp;女子入力!C13)</f>
        <v/>
      </c>
      <c r="E17" s="155"/>
      <c r="F17" s="160"/>
      <c r="G17" s="147"/>
      <c r="H17" s="147"/>
    </row>
    <row r="18" spans="2:8" ht="13.5" customHeight="1" x14ac:dyDescent="0.2">
      <c r="B18" s="158"/>
      <c r="C18" s="146" t="s">
        <v>50</v>
      </c>
      <c r="D18" s="9" t="str">
        <f>IF(女子入力!$D14="","",女子入力!D14&amp;"　"&amp;女子入力!E14)</f>
        <v/>
      </c>
      <c r="E18" s="154" t="str">
        <f>IF(女子入力!$F14="","",女子入力!F14)</f>
        <v/>
      </c>
      <c r="F18" s="156" t="str">
        <f>IF(女子入力!$G14="","",女子入力!G14)</f>
        <v/>
      </c>
      <c r="G18" s="146" t="str">
        <f t="shared" ref="G18" si="0">IF(F18="","",DATEDIF(F18,$D$35,"Y"))</f>
        <v/>
      </c>
      <c r="H18" s="146" t="str">
        <f>IF(女子入力!$H14="","",女子入力!H14)</f>
        <v/>
      </c>
    </row>
    <row r="19" spans="2:8" ht="28.5" customHeight="1" x14ac:dyDescent="0.2">
      <c r="B19" s="147"/>
      <c r="C19" s="147"/>
      <c r="D19" s="10" t="str">
        <f>IF(女子入力!$B14="","",女子入力!B14&amp;"　"&amp;女子入力!C14)</f>
        <v/>
      </c>
      <c r="E19" s="155"/>
      <c r="F19" s="157"/>
      <c r="G19" s="147"/>
      <c r="H19" s="147"/>
    </row>
    <row r="20" spans="2:8" ht="13.5" customHeight="1" x14ac:dyDescent="0.2">
      <c r="B20" s="146">
        <v>2</v>
      </c>
      <c r="C20" s="146" t="s">
        <v>51</v>
      </c>
      <c r="D20" s="9" t="str">
        <f>IF(女子入力!$D15="","",女子入力!D15&amp;"　"&amp;女子入力!E15)</f>
        <v/>
      </c>
      <c r="E20" s="154" t="str">
        <f>IF(女子入力!$F15="","",女子入力!F15)</f>
        <v/>
      </c>
      <c r="F20" s="156" t="str">
        <f>IF(女子入力!$G15="","",女子入力!G15)</f>
        <v/>
      </c>
      <c r="G20" s="146" t="str">
        <f t="shared" ref="G20" si="1">IF(F20="","",DATEDIF(F20,$D$35,"Y"))</f>
        <v/>
      </c>
      <c r="H20" s="146" t="str">
        <f>IF(女子入力!$H15="","",女子入力!H15)</f>
        <v/>
      </c>
    </row>
    <row r="21" spans="2:8" ht="28.5" customHeight="1" x14ac:dyDescent="0.2">
      <c r="B21" s="158"/>
      <c r="C21" s="147"/>
      <c r="D21" s="10" t="str">
        <f>IF(女子入力!$B15="","",女子入力!B15&amp;"　"&amp;女子入力!C15)</f>
        <v/>
      </c>
      <c r="E21" s="155"/>
      <c r="F21" s="157"/>
      <c r="G21" s="147"/>
      <c r="H21" s="147"/>
    </row>
    <row r="22" spans="2:8" ht="13.5" customHeight="1" x14ac:dyDescent="0.2">
      <c r="B22" s="158"/>
      <c r="C22" s="146" t="s">
        <v>50</v>
      </c>
      <c r="D22" s="9" t="str">
        <f>IF(女子入力!$D16="","",女子入力!D16&amp;"　"&amp;女子入力!E16)</f>
        <v/>
      </c>
      <c r="E22" s="154" t="str">
        <f>IF(女子入力!$F16="","",女子入力!F16)</f>
        <v/>
      </c>
      <c r="F22" s="156" t="str">
        <f>IF(女子入力!$G16="","",女子入力!G16)</f>
        <v/>
      </c>
      <c r="G22" s="146" t="str">
        <f t="shared" ref="G22" si="2">IF(F22="","",DATEDIF(F22,$D$35,"Y"))</f>
        <v/>
      </c>
      <c r="H22" s="146" t="str">
        <f>IF(女子入力!$H16="","",女子入力!H16)</f>
        <v/>
      </c>
    </row>
    <row r="23" spans="2:8" ht="28.5" customHeight="1" x14ac:dyDescent="0.2">
      <c r="B23" s="147"/>
      <c r="C23" s="147"/>
      <c r="D23" s="10" t="str">
        <f>IF(女子入力!$B16="","",女子入力!B16&amp;"　"&amp;女子入力!C16)</f>
        <v/>
      </c>
      <c r="E23" s="155"/>
      <c r="F23" s="157"/>
      <c r="G23" s="147"/>
      <c r="H23" s="147"/>
    </row>
    <row r="24" spans="2:8" ht="13.5" customHeight="1" x14ac:dyDescent="0.2">
      <c r="B24" s="146">
        <v>3</v>
      </c>
      <c r="C24" s="146" t="s">
        <v>51</v>
      </c>
      <c r="D24" s="9" t="str">
        <f>IF(女子入力!$D17="","",女子入力!D17&amp;"　"&amp;女子入力!E17)</f>
        <v/>
      </c>
      <c r="E24" s="154" t="str">
        <f>IF(女子入力!$F17="","",女子入力!F17)</f>
        <v/>
      </c>
      <c r="F24" s="156" t="str">
        <f>IF(女子入力!$G17="","",女子入力!G17)</f>
        <v/>
      </c>
      <c r="G24" s="146" t="str">
        <f t="shared" ref="G24" si="3">IF(F24="","",DATEDIF(F24,$D$35,"Y"))</f>
        <v/>
      </c>
      <c r="H24" s="146" t="str">
        <f>IF(女子入力!$H17="","",女子入力!H17)</f>
        <v/>
      </c>
    </row>
    <row r="25" spans="2:8" ht="28.5" customHeight="1" x14ac:dyDescent="0.2">
      <c r="B25" s="158"/>
      <c r="C25" s="147"/>
      <c r="D25" s="10" t="str">
        <f>IF(女子入力!$B17="","",女子入力!B17&amp;"　"&amp;女子入力!C17)</f>
        <v/>
      </c>
      <c r="E25" s="155"/>
      <c r="F25" s="157"/>
      <c r="G25" s="147"/>
      <c r="H25" s="147"/>
    </row>
    <row r="26" spans="2:8" ht="13.5" customHeight="1" x14ac:dyDescent="0.2">
      <c r="B26" s="158"/>
      <c r="C26" s="146" t="s">
        <v>50</v>
      </c>
      <c r="D26" s="53" t="str">
        <f>IF(女子入力!$D18="","",女子入力!D18&amp;"　"&amp;女子入力!E18)</f>
        <v/>
      </c>
      <c r="E26" s="154" t="str">
        <f>IF(女子入力!$F18="","",女子入力!F18)</f>
        <v/>
      </c>
      <c r="F26" s="156" t="str">
        <f>IF(女子入力!$G18="","",女子入力!G18)</f>
        <v/>
      </c>
      <c r="G26" s="146" t="str">
        <f t="shared" ref="G26" si="4">IF(F26="","",DATEDIF(F26,$D$35,"Y"))</f>
        <v/>
      </c>
      <c r="H26" s="146" t="str">
        <f>IF(女子入力!$H18="","",女子入力!H18)</f>
        <v/>
      </c>
    </row>
    <row r="27" spans="2:8" ht="28.5" customHeight="1" x14ac:dyDescent="0.2">
      <c r="B27" s="147"/>
      <c r="C27" s="147"/>
      <c r="D27" s="10" t="str">
        <f>IF(女子入力!$B18="","",女子入力!B18&amp;"　"&amp;女子入力!C18)</f>
        <v/>
      </c>
      <c r="E27" s="155"/>
      <c r="F27" s="157"/>
      <c r="G27" s="147"/>
      <c r="H27" s="147"/>
    </row>
    <row r="28" spans="2:8" ht="13.5" customHeight="1" x14ac:dyDescent="0.2">
      <c r="B28" s="146">
        <v>4</v>
      </c>
      <c r="C28" s="146" t="s">
        <v>51</v>
      </c>
      <c r="D28" s="9" t="str">
        <f>IF(女子入力!$D19="","",女子入力!D19&amp;"　"&amp;女子入力!E19)</f>
        <v/>
      </c>
      <c r="E28" s="154" t="str">
        <f>IF(女子入力!$F19="","",女子入力!F19)</f>
        <v/>
      </c>
      <c r="F28" s="156" t="str">
        <f>IF(女子入力!$G19="","",女子入力!G19)</f>
        <v/>
      </c>
      <c r="G28" s="146" t="str">
        <f t="shared" ref="G28" si="5">IF(F28="","",DATEDIF(F28,$D$35,"Y"))</f>
        <v/>
      </c>
      <c r="H28" s="146" t="str">
        <f>IF(女子入力!$H19="","",女子入力!H19)</f>
        <v/>
      </c>
    </row>
    <row r="29" spans="2:8" ht="28.5" customHeight="1" x14ac:dyDescent="0.2">
      <c r="B29" s="158"/>
      <c r="C29" s="147"/>
      <c r="D29" s="10" t="str">
        <f>IF(女子入力!$B19="","",女子入力!B19&amp;"　"&amp;女子入力!C19)</f>
        <v/>
      </c>
      <c r="E29" s="155"/>
      <c r="F29" s="157"/>
      <c r="G29" s="147"/>
      <c r="H29" s="147"/>
    </row>
    <row r="30" spans="2:8" ht="13.5" customHeight="1" x14ac:dyDescent="0.2">
      <c r="B30" s="158"/>
      <c r="C30" s="146" t="s">
        <v>50</v>
      </c>
      <c r="D30" s="9" t="str">
        <f>IF(女子入力!$D20="","",女子入力!D20&amp;"　"&amp;女子入力!E20)</f>
        <v/>
      </c>
      <c r="E30" s="154" t="str">
        <f>IF(女子入力!$F20="","",女子入力!F20)</f>
        <v/>
      </c>
      <c r="F30" s="156" t="str">
        <f>IF(女子入力!$G20="","",女子入力!G20)</f>
        <v/>
      </c>
      <c r="G30" s="146" t="str">
        <f t="shared" ref="G30" si="6">IF(F30="","",DATEDIF(F30,$D$35,"Y"))</f>
        <v/>
      </c>
      <c r="H30" s="146" t="str">
        <f>IF(女子入力!$H20="","",女子入力!H20)</f>
        <v/>
      </c>
    </row>
    <row r="31" spans="2:8" ht="28.5" customHeight="1" x14ac:dyDescent="0.2">
      <c r="B31" s="147"/>
      <c r="C31" s="147"/>
      <c r="D31" s="10" t="str">
        <f>IF(女子入力!$B20="","",女子入力!B20&amp;"　"&amp;女子入力!C20)</f>
        <v/>
      </c>
      <c r="E31" s="155"/>
      <c r="F31" s="157"/>
      <c r="G31" s="147"/>
      <c r="H31" s="147"/>
    </row>
    <row r="33" spans="3:8" x14ac:dyDescent="0.2">
      <c r="C33" s="162" t="s">
        <v>12</v>
      </c>
      <c r="D33" s="162"/>
      <c r="E33" s="162"/>
      <c r="F33" s="162"/>
    </row>
    <row r="35" spans="3:8" x14ac:dyDescent="0.2">
      <c r="D35" s="163" t="str">
        <f>IF(女子入力!$I$4="","平成３０年　　月　　日",女子入力!I4)</f>
        <v>平成３０年　　月　　日</v>
      </c>
      <c r="E35" s="163"/>
      <c r="F35" s="163"/>
    </row>
    <row r="37" spans="3:8" ht="20" customHeight="1" x14ac:dyDescent="0.2">
      <c r="D37" s="161" t="str">
        <f>IF(女子入力!$C$4="","　　　　　　　　　県　　　　　　　　　　　　　　　高等学校長",女子入力!B4&amp;" 県　"&amp;女子入力!C4&amp;"長　")</f>
        <v>　　　　　　　　　県　　　　　　　　　　　　　　　高等学校長</v>
      </c>
      <c r="E37" s="161"/>
      <c r="F37" s="161"/>
      <c r="G37" s="98" t="str">
        <f>IF(女子入力!$F$4="","印",女子入力!F4&amp;"　印")</f>
        <v>印</v>
      </c>
      <c r="H37" s="98"/>
    </row>
    <row r="39" spans="3:8" x14ac:dyDescent="0.2">
      <c r="C39" t="s">
        <v>73</v>
      </c>
      <c r="D39"/>
      <c r="E39"/>
      <c r="F39"/>
      <c r="G39"/>
      <c r="H39"/>
    </row>
    <row r="40" spans="3:8" x14ac:dyDescent="0.2">
      <c r="C40"/>
      <c r="D40"/>
      <c r="E40"/>
      <c r="F40"/>
      <c r="G40"/>
      <c r="H40"/>
    </row>
    <row r="41" spans="3:8" x14ac:dyDescent="0.2">
      <c r="C41"/>
      <c r="D41" t="s">
        <v>74</v>
      </c>
      <c r="E41"/>
      <c r="F41"/>
      <c r="G41"/>
      <c r="H41"/>
    </row>
    <row r="42" spans="3:8" x14ac:dyDescent="0.2">
      <c r="C42"/>
      <c r="D42"/>
      <c r="E42"/>
      <c r="F42"/>
      <c r="G42"/>
      <c r="H42"/>
    </row>
    <row r="43" spans="3:8" ht="20" customHeight="1" x14ac:dyDescent="0.2">
      <c r="C43"/>
      <c r="D43" s="164" t="str">
        <f>IF(女子入力!$B$4="","　　　　　　　　　県高体連ソフトテニス部　専門委員長",女子入力!B4&amp;" 県高体連ソフトテニス部　専門委員長　")</f>
        <v>　　　　　　　　　県高体連ソフトテニス部　専門委員長</v>
      </c>
      <c r="E43" s="164"/>
      <c r="F43" s="164"/>
      <c r="G43" s="98" t="str">
        <f>IF(男子入力!$B$4="","印",IF(女子入力!$B$4="高知","土居　大語　印",IF(女子入力!$B$4="愛媛","浦田　雄一　印",IF(女子入力!$B$4="香川","富田　　司　印","光山　幸典　印"))))</f>
        <v>印</v>
      </c>
      <c r="H43" s="98"/>
    </row>
    <row r="46" spans="3:8" x14ac:dyDescent="0.2">
      <c r="E46" s="8"/>
    </row>
  </sheetData>
  <sheetProtection sheet="1"/>
  <protectedRanges>
    <protectedRange sqref="A1:I1 A32:I34 A16:C19 A3:I3 A2 I2 A13:I15 A4:C5 A6:C12 I4:I12 A20:C31 I16:I31 A35:C65536 G43 D43:E43 I35:I65536 D38:H42 D44:H65536" name="範囲1_5"/>
    <protectedRange sqref="B2:H2" name="範囲1_2"/>
    <protectedRange sqref="D4:G5" name="範囲1_2_1"/>
    <protectedRange sqref="D6:H12" name="範囲1_2_2"/>
    <protectedRange sqref="D16:H31" name="範囲1_1_1"/>
    <protectedRange sqref="D35:H37" name="範囲1_2_3"/>
    <protectedRange sqref="H4:H5" name="範囲1_2_4"/>
  </protectedRanges>
  <mergeCells count="91"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  <mergeCell ref="B28:B31"/>
    <mergeCell ref="C28:C29"/>
    <mergeCell ref="E28:E29"/>
    <mergeCell ref="F28:F29"/>
    <mergeCell ref="G28:G29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B8:C8"/>
    <mergeCell ref="D8:F9"/>
    <mergeCell ref="G8:G9"/>
    <mergeCell ref="H8:H9"/>
    <mergeCell ref="K8:M8"/>
    <mergeCell ref="M5:R5"/>
    <mergeCell ref="B6:C7"/>
    <mergeCell ref="D6:F6"/>
    <mergeCell ref="K6:M6"/>
    <mergeCell ref="O6:Q6"/>
    <mergeCell ref="D7:F7"/>
    <mergeCell ref="K7:M7"/>
    <mergeCell ref="O7:Q7"/>
    <mergeCell ref="D43:F43"/>
    <mergeCell ref="G43:H43"/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  <mergeCell ref="O8:Q8"/>
    <mergeCell ref="B9:C9"/>
    <mergeCell ref="K9:M9"/>
    <mergeCell ref="O9:Q9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男子入力</vt:lpstr>
      <vt:lpstr>女子入力</vt:lpstr>
      <vt:lpstr>男子団体</vt:lpstr>
      <vt:lpstr>女子団体</vt:lpstr>
      <vt:lpstr>女子団体!Print_Area</vt:lpstr>
      <vt:lpstr>男子団体!Print_Area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KIKUMOTO</dc:creator>
  <cp:lastModifiedBy>tpgecadmin</cp:lastModifiedBy>
  <cp:lastPrinted>2017-05-15T01:00:28Z</cp:lastPrinted>
  <dcterms:created xsi:type="dcterms:W3CDTF">2010-10-14T00:22:20Z</dcterms:created>
  <dcterms:modified xsi:type="dcterms:W3CDTF">2018-10-30T10:22:47Z</dcterms:modified>
</cp:coreProperties>
</file>